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ERK" sheetId="1" r:id="rId1"/>
    <sheet name="SUBSTAFF" sheetId="2" r:id="rId2"/>
  </sheets>
  <definedNames/>
  <calcPr fullCalcOnLoad="1"/>
</workbook>
</file>

<file path=xl/comments1.xml><?xml version="1.0" encoding="utf-8"?>
<comments xmlns="http://schemas.openxmlformats.org/spreadsheetml/2006/main">
  <authors>
    <author>2063</author>
  </authors>
  <commentList>
    <comment ref="B2" authorId="0">
      <text>
        <r>
          <rPr>
            <sz val="8"/>
            <rFont val="Tahoma"/>
            <family val="0"/>
          </rPr>
          <t xml:space="preserve">RANGE 2 TO 26
GIVE NUMBER OF QUARTER FOR WHICH OVER TIME DONE.
</t>
        </r>
      </text>
    </comment>
  </commentList>
</comments>
</file>

<file path=xl/comments2.xml><?xml version="1.0" encoding="utf-8"?>
<comments xmlns="http://schemas.openxmlformats.org/spreadsheetml/2006/main">
  <authors>
    <author>2063</author>
  </authors>
  <commentList>
    <comment ref="B2" authorId="0">
      <text>
        <r>
          <rPr>
            <sz val="8"/>
            <rFont val="Tahoma"/>
            <family val="0"/>
          </rPr>
          <t xml:space="preserve">RANGE 2 TO 26
GIVE NUMBER OF QUARTER FOR WHICH OVER TIME DONE.
</t>
        </r>
      </text>
    </comment>
  </commentList>
</comments>
</file>

<file path=xl/sharedStrings.xml><?xml version="1.0" encoding="utf-8"?>
<sst xmlns="http://schemas.openxmlformats.org/spreadsheetml/2006/main" count="48" uniqueCount="18">
  <si>
    <t>BASIC</t>
  </si>
  <si>
    <t>DA</t>
  </si>
  <si>
    <t>GROSS</t>
  </si>
  <si>
    <t>STAGE</t>
  </si>
  <si>
    <t>INPUT</t>
  </si>
  <si>
    <t>DA SLABS</t>
  </si>
  <si>
    <t>SPL PAY</t>
  </si>
  <si>
    <t>ON WEEKDAYS</t>
  </si>
  <si>
    <t>ON SATURDAY</t>
  </si>
  <si>
    <t>RATE PER HOUR</t>
  </si>
  <si>
    <t>QUARTER</t>
  </si>
  <si>
    <t>RATE PER QUARTER</t>
  </si>
  <si>
    <t>INPUT OF OVERTIME WORK DONE SHOULD BE GIVEN BY CONVERTING THE HOURS OF WORK IN TO NUMBER OF QUARTER OF HOUR.</t>
  </si>
  <si>
    <t>OVER TIME AMOUNT</t>
  </si>
  <si>
    <t>IF WORK DONE</t>
  </si>
  <si>
    <t>ON HOLIDAY/WEEKLY OFF</t>
  </si>
  <si>
    <t>TOTAL</t>
  </si>
  <si>
    <t>A QUARTER OF AN HOUR MEANS 15 MINUTES OR PART THERE OF.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</si>
</sst>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 zeroHeight="1"/>
  <cols>
    <col min="1" max="1" width="7.28125" style="0" bestFit="1" customWidth="1"/>
    <col min="2" max="2" width="9.8515625" style="0" bestFit="1" customWidth="1"/>
    <col min="3" max="3" width="10.28125" style="0" bestFit="1" customWidth="1"/>
    <col min="4" max="4" width="9.00390625" style="0" bestFit="1" customWidth="1"/>
    <col min="5" max="5" width="6.57421875" style="0" bestFit="1" customWidth="1"/>
    <col min="6" max="6" width="8.57421875" style="0" bestFit="1" customWidth="1"/>
    <col min="7" max="8" width="19.8515625" style="0" bestFit="1" customWidth="1"/>
    <col min="9" max="9" width="25.7109375" style="0" bestFit="1" customWidth="1"/>
    <col min="10" max="10" width="16.28125" style="0" hidden="1" customWidth="1"/>
    <col min="11" max="11" width="20.00390625" style="0" hidden="1" customWidth="1"/>
    <col min="12" max="14" width="6.57421875" style="0" hidden="1" customWidth="1"/>
    <col min="15" max="16" width="8.57421875" style="0" hidden="1" customWidth="1"/>
    <col min="17" max="19" width="6.57421875" style="0" hidden="1" customWidth="1"/>
    <col min="20" max="21" width="8.57421875" style="0" hidden="1" customWidth="1"/>
    <col min="22" max="16384" width="0" style="0" hidden="1" customWidth="1"/>
  </cols>
  <sheetData>
    <row r="1" spans="2:19" ht="12.75">
      <c r="B1" t="s">
        <v>10</v>
      </c>
      <c r="C1" t="s">
        <v>5</v>
      </c>
      <c r="D1" t="s">
        <v>6</v>
      </c>
      <c r="G1" s="8" t="s">
        <v>14</v>
      </c>
      <c r="H1" s="8" t="s">
        <v>14</v>
      </c>
      <c r="I1" s="8" t="s">
        <v>14</v>
      </c>
      <c r="N1">
        <f>IF(AND(B2&gt;10,B2&gt;6),4,0)</f>
        <v>0</v>
      </c>
      <c r="S1">
        <f>IF(AND(B2&gt;10,B2&gt;6),4,0)</f>
        <v>0</v>
      </c>
    </row>
    <row r="2" spans="1:20" ht="12.75">
      <c r="A2" t="s">
        <v>4</v>
      </c>
      <c r="B2" s="5">
        <v>4</v>
      </c>
      <c r="C2" s="6">
        <v>561</v>
      </c>
      <c r="D2" s="7">
        <v>500</v>
      </c>
      <c r="G2" s="8" t="s">
        <v>7</v>
      </c>
      <c r="H2" s="8" t="s">
        <v>8</v>
      </c>
      <c r="I2" s="8" t="s">
        <v>15</v>
      </c>
      <c r="L2">
        <v>100</v>
      </c>
      <c r="M2">
        <v>170</v>
      </c>
      <c r="N2">
        <v>200</v>
      </c>
      <c r="O2">
        <v>200</v>
      </c>
      <c r="Q2">
        <v>100</v>
      </c>
      <c r="R2">
        <v>170</v>
      </c>
      <c r="S2">
        <v>170</v>
      </c>
      <c r="T2">
        <v>200</v>
      </c>
    </row>
    <row r="3" spans="7:21" ht="12.75">
      <c r="G3" s="8"/>
      <c r="H3" s="8"/>
      <c r="I3" s="8"/>
      <c r="L3">
        <f>IF($B$2&gt;=2,2,O)</f>
        <v>2</v>
      </c>
      <c r="M3">
        <f>IF(AND($B$2&gt;=2,$B$2&lt;7),($B$2-2),4)</f>
        <v>2</v>
      </c>
      <c r="N3">
        <f>IF(AND($B$2&gt;6,$B$2&lt;11),($B$2-6),N1)</f>
        <v>0</v>
      </c>
      <c r="O3">
        <f>IF($B$2&gt;10,($B$2-10),0)</f>
        <v>0</v>
      </c>
      <c r="P3">
        <f>L3+M3+N3+O3</f>
        <v>4</v>
      </c>
      <c r="Q3">
        <f>IF($B$2&gt;=2,2,O)</f>
        <v>2</v>
      </c>
      <c r="R3">
        <f>IF(AND($B$2&gt;=2,$B$2&lt;7),($B$2-2),4)</f>
        <v>2</v>
      </c>
      <c r="S3">
        <f>IF(AND($B$2&gt;6,$B$2&lt;11),($B$2-6),S1)</f>
        <v>0</v>
      </c>
      <c r="T3">
        <f>IF($B$2&gt;10,($B$2-10),0)</f>
        <v>0</v>
      </c>
      <c r="U3">
        <f>Q3+R3+S3+T3</f>
        <v>4</v>
      </c>
    </row>
    <row r="4" spans="1:21" ht="12.75">
      <c r="A4" t="s">
        <v>3</v>
      </c>
      <c r="B4" t="s">
        <v>0</v>
      </c>
      <c r="C4" t="s">
        <v>1</v>
      </c>
      <c r="D4" t="s">
        <v>6</v>
      </c>
      <c r="F4" t="s">
        <v>2</v>
      </c>
      <c r="G4" s="8" t="s">
        <v>13</v>
      </c>
      <c r="H4" s="8" t="s">
        <v>13</v>
      </c>
      <c r="I4" s="8" t="s">
        <v>13</v>
      </c>
      <c r="J4" t="s">
        <v>9</v>
      </c>
      <c r="K4" t="s">
        <v>11</v>
      </c>
      <c r="P4" t="s">
        <v>16</v>
      </c>
      <c r="U4" t="s">
        <v>16</v>
      </c>
    </row>
    <row r="5" spans="1:21" ht="12.75">
      <c r="A5">
        <v>1</v>
      </c>
      <c r="B5" s="2">
        <v>7200</v>
      </c>
      <c r="C5" s="1">
        <f>(B5+$D$2)*($C$2*0.15/100)</f>
        <v>6479.549999999999</v>
      </c>
      <c r="D5" s="1">
        <f>$D$2</f>
        <v>500</v>
      </c>
      <c r="E5" s="1"/>
      <c r="F5" s="1">
        <f>B5+C5+D5+E5</f>
        <v>14179.55</v>
      </c>
      <c r="G5" s="9">
        <f>P5</f>
        <v>127.61595</v>
      </c>
      <c r="H5" s="9">
        <f>U5</f>
        <v>127.61595</v>
      </c>
      <c r="I5" s="9">
        <f>K5*$B$2*2</f>
        <v>189.06066666666666</v>
      </c>
      <c r="J5" s="1">
        <f aca="true" t="shared" si="0" ref="J5:J31">F5/150</f>
        <v>94.53033333333333</v>
      </c>
      <c r="K5" s="1">
        <f>J5/4</f>
        <v>23.632583333333333</v>
      </c>
      <c r="L5" s="1">
        <f>K5*$L$3</f>
        <v>47.265166666666666</v>
      </c>
      <c r="M5" s="1">
        <f>(K5*$M$2/100)*$M$3</f>
        <v>80.35078333333333</v>
      </c>
      <c r="N5" s="1">
        <f>(K5*$N$2/100)*$N$3</f>
        <v>0</v>
      </c>
      <c r="O5" s="1">
        <f>(K5*$O$2/100)*$O$3</f>
        <v>0</v>
      </c>
      <c r="P5" s="1">
        <f>L5+M5+N5+O5</f>
        <v>127.61595</v>
      </c>
      <c r="Q5" s="1">
        <f>K5*$Q$3</f>
        <v>47.265166666666666</v>
      </c>
      <c r="R5" s="1">
        <f>(K5*$R$2/100)*$R$3</f>
        <v>80.35078333333333</v>
      </c>
      <c r="S5" s="1">
        <f>(K5*$S$2/100)*$S$3</f>
        <v>0</v>
      </c>
      <c r="T5" s="1">
        <f>(K5*$T$2/100)*$T$3</f>
        <v>0</v>
      </c>
      <c r="U5" s="1">
        <f>Q5+R5+S5+T5</f>
        <v>127.61595</v>
      </c>
    </row>
    <row r="6" spans="1:21" ht="12.75">
      <c r="A6">
        <v>2</v>
      </c>
      <c r="B6" s="2">
        <v>7600</v>
      </c>
      <c r="C6" s="1">
        <f aca="true" t="shared" si="1" ref="C6:C31">(B6+$D$2)*($C$2*0.15/100)</f>
        <v>6816.15</v>
      </c>
      <c r="D6" s="1">
        <f aca="true" t="shared" si="2" ref="D6:D31">$D$2</f>
        <v>500</v>
      </c>
      <c r="E6" s="1"/>
      <c r="F6" s="1">
        <f aca="true" t="shared" si="3" ref="F6:F31">B6+C6+D6+E6</f>
        <v>14916.15</v>
      </c>
      <c r="G6" s="9">
        <f aca="true" t="shared" si="4" ref="G6:G31">P6</f>
        <v>134.24535</v>
      </c>
      <c r="H6" s="9">
        <f aca="true" t="shared" si="5" ref="H6:H31">U6</f>
        <v>134.24535</v>
      </c>
      <c r="I6" s="9">
        <f aca="true" t="shared" si="6" ref="I6:I31">K6*$B$2*2</f>
        <v>198.882</v>
      </c>
      <c r="J6" s="1">
        <f t="shared" si="0"/>
        <v>99.441</v>
      </c>
      <c r="K6" s="1">
        <f aca="true" t="shared" si="7" ref="K6:K31">J6/4</f>
        <v>24.86025</v>
      </c>
      <c r="L6" s="1">
        <f aca="true" t="shared" si="8" ref="L6:L31">K6*$L$3</f>
        <v>49.7205</v>
      </c>
      <c r="M6" s="1">
        <f aca="true" t="shared" si="9" ref="M6:M31">(K6*$M$2/100)*$M$3</f>
        <v>84.52485</v>
      </c>
      <c r="N6" s="1">
        <f aca="true" t="shared" si="10" ref="N6:N31">(K6*$N$2/100)*$N$3</f>
        <v>0</v>
      </c>
      <c r="O6" s="1">
        <f aca="true" t="shared" si="11" ref="O6:O31">(K6*$O$2/100)*$O$3</f>
        <v>0</v>
      </c>
      <c r="P6" s="1">
        <f aca="true" t="shared" si="12" ref="P6:P31">L6+M6+N6+O6</f>
        <v>134.24535</v>
      </c>
      <c r="Q6" s="1">
        <f aca="true" t="shared" si="13" ref="Q6:Q31">K6*$Q$3</f>
        <v>49.7205</v>
      </c>
      <c r="R6" s="1">
        <f aca="true" t="shared" si="14" ref="R6:R31">(K6*$R$2/100)*$R$3</f>
        <v>84.52485</v>
      </c>
      <c r="S6" s="1">
        <f aca="true" t="shared" si="15" ref="S6:S31">(K6*$S$2/100)*$S$3</f>
        <v>0</v>
      </c>
      <c r="T6" s="1">
        <f aca="true" t="shared" si="16" ref="T6:T31">(K6*$T$2/100)*$T$3</f>
        <v>0</v>
      </c>
      <c r="U6" s="1">
        <f aca="true" t="shared" si="17" ref="U6:U31">Q6+R6+S6+T6</f>
        <v>134.24535</v>
      </c>
    </row>
    <row r="7" spans="1:21" ht="12.75">
      <c r="A7">
        <v>3</v>
      </c>
      <c r="B7" s="2">
        <v>8000</v>
      </c>
      <c r="C7" s="1">
        <f t="shared" si="1"/>
        <v>7152.749999999999</v>
      </c>
      <c r="D7" s="1">
        <f t="shared" si="2"/>
        <v>500</v>
      </c>
      <c r="E7" s="1"/>
      <c r="F7" s="1">
        <f t="shared" si="3"/>
        <v>15652.75</v>
      </c>
      <c r="G7" s="9">
        <f t="shared" si="4"/>
        <v>140.87475</v>
      </c>
      <c r="H7" s="9">
        <f t="shared" si="5"/>
        <v>140.87475</v>
      </c>
      <c r="I7" s="9">
        <f t="shared" si="6"/>
        <v>208.70333333333335</v>
      </c>
      <c r="J7" s="1">
        <f t="shared" si="0"/>
        <v>104.35166666666667</v>
      </c>
      <c r="K7" s="1">
        <f t="shared" si="7"/>
        <v>26.08791666666667</v>
      </c>
      <c r="L7" s="1">
        <f t="shared" si="8"/>
        <v>52.17583333333334</v>
      </c>
      <c r="M7" s="1">
        <f t="shared" si="9"/>
        <v>88.69891666666666</v>
      </c>
      <c r="N7" s="1">
        <f t="shared" si="10"/>
        <v>0</v>
      </c>
      <c r="O7" s="1">
        <f t="shared" si="11"/>
        <v>0</v>
      </c>
      <c r="P7" s="1">
        <f t="shared" si="12"/>
        <v>140.87475</v>
      </c>
      <c r="Q7" s="1">
        <f t="shared" si="13"/>
        <v>52.17583333333334</v>
      </c>
      <c r="R7" s="1">
        <f t="shared" si="14"/>
        <v>88.69891666666666</v>
      </c>
      <c r="S7" s="1">
        <f t="shared" si="15"/>
        <v>0</v>
      </c>
      <c r="T7" s="1">
        <f t="shared" si="16"/>
        <v>0</v>
      </c>
      <c r="U7" s="1">
        <f t="shared" si="17"/>
        <v>140.87475</v>
      </c>
    </row>
    <row r="8" spans="1:21" ht="12.75">
      <c r="A8">
        <v>4</v>
      </c>
      <c r="B8" s="2">
        <v>8400</v>
      </c>
      <c r="C8" s="1">
        <f t="shared" si="1"/>
        <v>7489.349999999999</v>
      </c>
      <c r="D8" s="1">
        <f t="shared" si="2"/>
        <v>500</v>
      </c>
      <c r="E8" s="1"/>
      <c r="F8" s="1">
        <f t="shared" si="3"/>
        <v>16389.35</v>
      </c>
      <c r="G8" s="9">
        <f t="shared" si="4"/>
        <v>147.50414999999998</v>
      </c>
      <c r="H8" s="9">
        <f t="shared" si="5"/>
        <v>147.50414999999998</v>
      </c>
      <c r="I8" s="9">
        <f t="shared" si="6"/>
        <v>218.52466666666666</v>
      </c>
      <c r="J8" s="1">
        <f t="shared" si="0"/>
        <v>109.26233333333333</v>
      </c>
      <c r="K8" s="1">
        <f t="shared" si="7"/>
        <v>27.315583333333333</v>
      </c>
      <c r="L8" s="1">
        <f t="shared" si="8"/>
        <v>54.631166666666665</v>
      </c>
      <c r="M8" s="1">
        <f t="shared" si="9"/>
        <v>92.87298333333332</v>
      </c>
      <c r="N8" s="1">
        <f t="shared" si="10"/>
        <v>0</v>
      </c>
      <c r="O8" s="1">
        <f t="shared" si="11"/>
        <v>0</v>
      </c>
      <c r="P8" s="1">
        <f t="shared" si="12"/>
        <v>147.50414999999998</v>
      </c>
      <c r="Q8" s="1">
        <f t="shared" si="13"/>
        <v>54.631166666666665</v>
      </c>
      <c r="R8" s="1">
        <f t="shared" si="14"/>
        <v>92.87298333333332</v>
      </c>
      <c r="S8" s="1">
        <f t="shared" si="15"/>
        <v>0</v>
      </c>
      <c r="T8" s="1">
        <f t="shared" si="16"/>
        <v>0</v>
      </c>
      <c r="U8" s="1">
        <f t="shared" si="17"/>
        <v>147.50414999999998</v>
      </c>
    </row>
    <row r="9" spans="1:21" ht="12.75">
      <c r="A9">
        <v>5</v>
      </c>
      <c r="B9" s="2">
        <v>8900</v>
      </c>
      <c r="C9" s="1">
        <f t="shared" si="1"/>
        <v>7910.099999999999</v>
      </c>
      <c r="D9" s="1">
        <f t="shared" si="2"/>
        <v>500</v>
      </c>
      <c r="E9" s="1"/>
      <c r="F9" s="1">
        <f t="shared" si="3"/>
        <v>17310.1</v>
      </c>
      <c r="G9" s="9">
        <f t="shared" si="4"/>
        <v>155.7909</v>
      </c>
      <c r="H9" s="9">
        <f t="shared" si="5"/>
        <v>155.7909</v>
      </c>
      <c r="I9" s="9">
        <f t="shared" si="6"/>
        <v>230.8013333333333</v>
      </c>
      <c r="J9" s="1">
        <f t="shared" si="0"/>
        <v>115.40066666666665</v>
      </c>
      <c r="K9" s="1">
        <f t="shared" si="7"/>
        <v>28.850166666666663</v>
      </c>
      <c r="L9" s="1">
        <f t="shared" si="8"/>
        <v>57.700333333333326</v>
      </c>
      <c r="M9" s="1">
        <f t="shared" si="9"/>
        <v>98.09056666666666</v>
      </c>
      <c r="N9" s="1">
        <f t="shared" si="10"/>
        <v>0</v>
      </c>
      <c r="O9" s="1">
        <f t="shared" si="11"/>
        <v>0</v>
      </c>
      <c r="P9" s="1">
        <f t="shared" si="12"/>
        <v>155.7909</v>
      </c>
      <c r="Q9" s="1">
        <f t="shared" si="13"/>
        <v>57.700333333333326</v>
      </c>
      <c r="R9" s="1">
        <f t="shared" si="14"/>
        <v>98.09056666666666</v>
      </c>
      <c r="S9" s="1">
        <f t="shared" si="15"/>
        <v>0</v>
      </c>
      <c r="T9" s="1">
        <f t="shared" si="16"/>
        <v>0</v>
      </c>
      <c r="U9" s="1">
        <f t="shared" si="17"/>
        <v>155.7909</v>
      </c>
    </row>
    <row r="10" spans="1:21" ht="12.75">
      <c r="A10">
        <v>6</v>
      </c>
      <c r="B10" s="2">
        <v>9400</v>
      </c>
      <c r="C10" s="1">
        <f t="shared" si="1"/>
        <v>8330.849999999999</v>
      </c>
      <c r="D10" s="1">
        <f t="shared" si="2"/>
        <v>500</v>
      </c>
      <c r="E10" s="1"/>
      <c r="F10" s="1">
        <f t="shared" si="3"/>
        <v>18230.85</v>
      </c>
      <c r="G10" s="9">
        <f t="shared" si="4"/>
        <v>164.07764999999998</v>
      </c>
      <c r="H10" s="9">
        <f t="shared" si="5"/>
        <v>164.07764999999998</v>
      </c>
      <c r="I10" s="9">
        <f t="shared" si="6"/>
        <v>243.07799999999997</v>
      </c>
      <c r="J10" s="1">
        <f t="shared" si="0"/>
        <v>121.53899999999999</v>
      </c>
      <c r="K10" s="1">
        <f t="shared" si="7"/>
        <v>30.384749999999997</v>
      </c>
      <c r="L10" s="1">
        <f t="shared" si="8"/>
        <v>60.769499999999994</v>
      </c>
      <c r="M10" s="1">
        <f t="shared" si="9"/>
        <v>103.30814999999998</v>
      </c>
      <c r="N10" s="1">
        <f t="shared" si="10"/>
        <v>0</v>
      </c>
      <c r="O10" s="1">
        <f t="shared" si="11"/>
        <v>0</v>
      </c>
      <c r="P10" s="1">
        <f t="shared" si="12"/>
        <v>164.07764999999998</v>
      </c>
      <c r="Q10" s="1">
        <f t="shared" si="13"/>
        <v>60.769499999999994</v>
      </c>
      <c r="R10" s="1">
        <f t="shared" si="14"/>
        <v>103.30814999999998</v>
      </c>
      <c r="S10" s="1">
        <f t="shared" si="15"/>
        <v>0</v>
      </c>
      <c r="T10" s="1">
        <f t="shared" si="16"/>
        <v>0</v>
      </c>
      <c r="U10" s="1">
        <f t="shared" si="17"/>
        <v>164.07764999999998</v>
      </c>
    </row>
    <row r="11" spans="1:21" ht="12.75">
      <c r="A11">
        <v>7</v>
      </c>
      <c r="B11" s="2">
        <v>9900</v>
      </c>
      <c r="C11" s="1">
        <f t="shared" si="1"/>
        <v>8751.599999999999</v>
      </c>
      <c r="D11" s="1">
        <f t="shared" si="2"/>
        <v>500</v>
      </c>
      <c r="E11" s="1"/>
      <c r="F11" s="1">
        <f t="shared" si="3"/>
        <v>19151.6</v>
      </c>
      <c r="G11" s="9">
        <f t="shared" si="4"/>
        <v>172.3644</v>
      </c>
      <c r="H11" s="9">
        <f t="shared" si="5"/>
        <v>172.3644</v>
      </c>
      <c r="I11" s="9">
        <f t="shared" si="6"/>
        <v>255.35466666666665</v>
      </c>
      <c r="J11" s="1">
        <f t="shared" si="0"/>
        <v>127.67733333333332</v>
      </c>
      <c r="K11" s="1">
        <f t="shared" si="7"/>
        <v>31.91933333333333</v>
      </c>
      <c r="L11" s="1">
        <f t="shared" si="8"/>
        <v>63.83866666666666</v>
      </c>
      <c r="M11" s="1">
        <f t="shared" si="9"/>
        <v>108.52573333333332</v>
      </c>
      <c r="N11" s="1">
        <f t="shared" si="10"/>
        <v>0</v>
      </c>
      <c r="O11" s="1">
        <f t="shared" si="11"/>
        <v>0</v>
      </c>
      <c r="P11" s="1">
        <f t="shared" si="12"/>
        <v>172.3644</v>
      </c>
      <c r="Q11" s="1">
        <f t="shared" si="13"/>
        <v>63.83866666666666</v>
      </c>
      <c r="R11" s="1">
        <f t="shared" si="14"/>
        <v>108.52573333333332</v>
      </c>
      <c r="S11" s="1">
        <f t="shared" si="15"/>
        <v>0</v>
      </c>
      <c r="T11" s="1">
        <f t="shared" si="16"/>
        <v>0</v>
      </c>
      <c r="U11" s="1">
        <f t="shared" si="17"/>
        <v>172.3644</v>
      </c>
    </row>
    <row r="12" spans="1:21" ht="12.75">
      <c r="A12">
        <v>8</v>
      </c>
      <c r="B12" s="2">
        <v>10500</v>
      </c>
      <c r="C12" s="1">
        <f t="shared" si="1"/>
        <v>9256.499999999998</v>
      </c>
      <c r="D12" s="1">
        <f t="shared" si="2"/>
        <v>500</v>
      </c>
      <c r="E12" s="1"/>
      <c r="F12" s="1">
        <f t="shared" si="3"/>
        <v>20256.5</v>
      </c>
      <c r="G12" s="9">
        <f t="shared" si="4"/>
        <v>182.30849999999998</v>
      </c>
      <c r="H12" s="9">
        <f t="shared" si="5"/>
        <v>182.30849999999998</v>
      </c>
      <c r="I12" s="9">
        <f t="shared" si="6"/>
        <v>270.08666666666664</v>
      </c>
      <c r="J12" s="1">
        <f t="shared" si="0"/>
        <v>135.04333333333332</v>
      </c>
      <c r="K12" s="1">
        <f t="shared" si="7"/>
        <v>33.76083333333333</v>
      </c>
      <c r="L12" s="1">
        <f t="shared" si="8"/>
        <v>67.52166666666666</v>
      </c>
      <c r="M12" s="1">
        <f t="shared" si="9"/>
        <v>114.78683333333332</v>
      </c>
      <c r="N12" s="1">
        <f t="shared" si="10"/>
        <v>0</v>
      </c>
      <c r="O12" s="1">
        <f t="shared" si="11"/>
        <v>0</v>
      </c>
      <c r="P12" s="1">
        <f t="shared" si="12"/>
        <v>182.30849999999998</v>
      </c>
      <c r="Q12" s="1">
        <f t="shared" si="13"/>
        <v>67.52166666666666</v>
      </c>
      <c r="R12" s="1">
        <f t="shared" si="14"/>
        <v>114.78683333333332</v>
      </c>
      <c r="S12" s="1">
        <f t="shared" si="15"/>
        <v>0</v>
      </c>
      <c r="T12" s="1">
        <f t="shared" si="16"/>
        <v>0</v>
      </c>
      <c r="U12" s="1">
        <f t="shared" si="17"/>
        <v>182.30849999999998</v>
      </c>
    </row>
    <row r="13" spans="1:21" ht="12.75">
      <c r="A13">
        <v>9</v>
      </c>
      <c r="B13" s="2">
        <v>11100</v>
      </c>
      <c r="C13" s="1">
        <f t="shared" si="1"/>
        <v>9761.4</v>
      </c>
      <c r="D13" s="1">
        <f t="shared" si="2"/>
        <v>500</v>
      </c>
      <c r="E13" s="1"/>
      <c r="F13" s="1">
        <f t="shared" si="3"/>
        <v>21361.4</v>
      </c>
      <c r="G13" s="9">
        <f t="shared" si="4"/>
        <v>192.2526</v>
      </c>
      <c r="H13" s="9">
        <f t="shared" si="5"/>
        <v>192.2526</v>
      </c>
      <c r="I13" s="9">
        <f t="shared" si="6"/>
        <v>284.8186666666667</v>
      </c>
      <c r="J13" s="1">
        <f t="shared" si="0"/>
        <v>142.40933333333334</v>
      </c>
      <c r="K13" s="1">
        <f t="shared" si="7"/>
        <v>35.602333333333334</v>
      </c>
      <c r="L13" s="1">
        <f t="shared" si="8"/>
        <v>71.20466666666667</v>
      </c>
      <c r="M13" s="1">
        <f t="shared" si="9"/>
        <v>121.04793333333333</v>
      </c>
      <c r="N13" s="1">
        <f t="shared" si="10"/>
        <v>0</v>
      </c>
      <c r="O13" s="1">
        <f t="shared" si="11"/>
        <v>0</v>
      </c>
      <c r="P13" s="1">
        <f t="shared" si="12"/>
        <v>192.2526</v>
      </c>
      <c r="Q13" s="1">
        <f t="shared" si="13"/>
        <v>71.20466666666667</v>
      </c>
      <c r="R13" s="1">
        <f t="shared" si="14"/>
        <v>121.04793333333333</v>
      </c>
      <c r="S13" s="1">
        <f t="shared" si="15"/>
        <v>0</v>
      </c>
      <c r="T13" s="1">
        <f t="shared" si="16"/>
        <v>0</v>
      </c>
      <c r="U13" s="1">
        <f t="shared" si="17"/>
        <v>192.2526</v>
      </c>
    </row>
    <row r="14" spans="1:21" ht="12.75">
      <c r="A14">
        <v>10</v>
      </c>
      <c r="B14" s="2">
        <v>11700</v>
      </c>
      <c r="C14" s="1">
        <f t="shared" si="1"/>
        <v>10266.3</v>
      </c>
      <c r="D14" s="1">
        <f t="shared" si="2"/>
        <v>500</v>
      </c>
      <c r="E14" s="1"/>
      <c r="F14" s="1">
        <f t="shared" si="3"/>
        <v>22466.3</v>
      </c>
      <c r="G14" s="9">
        <f t="shared" si="4"/>
        <v>202.19669999999996</v>
      </c>
      <c r="H14" s="9">
        <f t="shared" si="5"/>
        <v>202.19669999999996</v>
      </c>
      <c r="I14" s="9">
        <f t="shared" si="6"/>
        <v>299.55066666666664</v>
      </c>
      <c r="J14" s="1">
        <f t="shared" si="0"/>
        <v>149.77533333333332</v>
      </c>
      <c r="K14" s="1">
        <f t="shared" si="7"/>
        <v>37.44383333333333</v>
      </c>
      <c r="L14" s="1">
        <f t="shared" si="8"/>
        <v>74.88766666666666</v>
      </c>
      <c r="M14" s="1">
        <f t="shared" si="9"/>
        <v>127.30903333333332</v>
      </c>
      <c r="N14" s="1">
        <f t="shared" si="10"/>
        <v>0</v>
      </c>
      <c r="O14" s="1">
        <f t="shared" si="11"/>
        <v>0</v>
      </c>
      <c r="P14" s="1">
        <f t="shared" si="12"/>
        <v>202.19669999999996</v>
      </c>
      <c r="Q14" s="1">
        <f t="shared" si="13"/>
        <v>74.88766666666666</v>
      </c>
      <c r="R14" s="1">
        <f t="shared" si="14"/>
        <v>127.30903333333332</v>
      </c>
      <c r="S14" s="1">
        <f t="shared" si="15"/>
        <v>0</v>
      </c>
      <c r="T14" s="1">
        <f t="shared" si="16"/>
        <v>0</v>
      </c>
      <c r="U14" s="1">
        <f t="shared" si="17"/>
        <v>202.19669999999996</v>
      </c>
    </row>
    <row r="15" spans="1:21" ht="12.75">
      <c r="A15">
        <v>11</v>
      </c>
      <c r="B15" s="2">
        <v>12300</v>
      </c>
      <c r="C15" s="1">
        <f t="shared" si="1"/>
        <v>10771.199999999999</v>
      </c>
      <c r="D15" s="1">
        <f t="shared" si="2"/>
        <v>500</v>
      </c>
      <c r="E15" s="1"/>
      <c r="F15" s="1">
        <f t="shared" si="3"/>
        <v>23571.199999999997</v>
      </c>
      <c r="G15" s="9">
        <f t="shared" si="4"/>
        <v>212.14079999999996</v>
      </c>
      <c r="H15" s="9">
        <f t="shared" si="5"/>
        <v>212.14079999999996</v>
      </c>
      <c r="I15" s="9">
        <f t="shared" si="6"/>
        <v>314.2826666666666</v>
      </c>
      <c r="J15" s="1">
        <f t="shared" si="0"/>
        <v>157.1413333333333</v>
      </c>
      <c r="K15" s="1">
        <f t="shared" si="7"/>
        <v>39.28533333333333</v>
      </c>
      <c r="L15" s="1">
        <f t="shared" si="8"/>
        <v>78.57066666666665</v>
      </c>
      <c r="M15" s="1">
        <f t="shared" si="9"/>
        <v>133.5701333333333</v>
      </c>
      <c r="N15" s="1">
        <f t="shared" si="10"/>
        <v>0</v>
      </c>
      <c r="O15" s="1">
        <f t="shared" si="11"/>
        <v>0</v>
      </c>
      <c r="P15" s="1">
        <f t="shared" si="12"/>
        <v>212.14079999999996</v>
      </c>
      <c r="Q15" s="1">
        <f t="shared" si="13"/>
        <v>78.57066666666665</v>
      </c>
      <c r="R15" s="1">
        <f t="shared" si="14"/>
        <v>133.5701333333333</v>
      </c>
      <c r="S15" s="1">
        <f t="shared" si="15"/>
        <v>0</v>
      </c>
      <c r="T15" s="1">
        <f t="shared" si="16"/>
        <v>0</v>
      </c>
      <c r="U15" s="1">
        <f t="shared" si="17"/>
        <v>212.14079999999996</v>
      </c>
    </row>
    <row r="16" spans="1:21" ht="12.75">
      <c r="A16">
        <v>12</v>
      </c>
      <c r="B16" s="2">
        <v>13000</v>
      </c>
      <c r="C16" s="1">
        <f t="shared" si="1"/>
        <v>11360.249999999998</v>
      </c>
      <c r="D16" s="1">
        <f t="shared" si="2"/>
        <v>500</v>
      </c>
      <c r="E16" s="1"/>
      <c r="F16" s="1">
        <f t="shared" si="3"/>
        <v>24860.25</v>
      </c>
      <c r="G16" s="9">
        <f t="shared" si="4"/>
        <v>223.74225</v>
      </c>
      <c r="H16" s="9">
        <f t="shared" si="5"/>
        <v>223.74225</v>
      </c>
      <c r="I16" s="9">
        <f t="shared" si="6"/>
        <v>331.47</v>
      </c>
      <c r="J16" s="1">
        <f t="shared" si="0"/>
        <v>165.735</v>
      </c>
      <c r="K16" s="1">
        <f t="shared" si="7"/>
        <v>41.43375</v>
      </c>
      <c r="L16" s="1">
        <f t="shared" si="8"/>
        <v>82.8675</v>
      </c>
      <c r="M16" s="1">
        <f t="shared" si="9"/>
        <v>140.87475</v>
      </c>
      <c r="N16" s="1">
        <f t="shared" si="10"/>
        <v>0</v>
      </c>
      <c r="O16" s="1">
        <f t="shared" si="11"/>
        <v>0</v>
      </c>
      <c r="P16" s="1">
        <f t="shared" si="12"/>
        <v>223.74225</v>
      </c>
      <c r="Q16" s="1">
        <f t="shared" si="13"/>
        <v>82.8675</v>
      </c>
      <c r="R16" s="1">
        <f t="shared" si="14"/>
        <v>140.87475</v>
      </c>
      <c r="S16" s="1">
        <f t="shared" si="15"/>
        <v>0</v>
      </c>
      <c r="T16" s="1">
        <f t="shared" si="16"/>
        <v>0</v>
      </c>
      <c r="U16" s="1">
        <f t="shared" si="17"/>
        <v>223.74225</v>
      </c>
    </row>
    <row r="17" spans="1:21" ht="12.75">
      <c r="A17">
        <v>13</v>
      </c>
      <c r="B17" s="2">
        <v>13700</v>
      </c>
      <c r="C17" s="1">
        <f t="shared" si="1"/>
        <v>11949.3</v>
      </c>
      <c r="D17" s="1">
        <f t="shared" si="2"/>
        <v>500</v>
      </c>
      <c r="E17" s="1"/>
      <c r="F17" s="1">
        <f t="shared" si="3"/>
        <v>26149.3</v>
      </c>
      <c r="G17" s="9">
        <f t="shared" si="4"/>
        <v>235.34369999999998</v>
      </c>
      <c r="H17" s="9">
        <f t="shared" si="5"/>
        <v>235.34369999999998</v>
      </c>
      <c r="I17" s="9">
        <f t="shared" si="6"/>
        <v>348.6573333333333</v>
      </c>
      <c r="J17" s="1">
        <f t="shared" si="0"/>
        <v>174.32866666666666</v>
      </c>
      <c r="K17" s="1">
        <f t="shared" si="7"/>
        <v>43.582166666666666</v>
      </c>
      <c r="L17" s="1">
        <f t="shared" si="8"/>
        <v>87.16433333333333</v>
      </c>
      <c r="M17" s="1">
        <f t="shared" si="9"/>
        <v>148.17936666666665</v>
      </c>
      <c r="N17" s="1">
        <f t="shared" si="10"/>
        <v>0</v>
      </c>
      <c r="O17" s="1">
        <f t="shared" si="11"/>
        <v>0</v>
      </c>
      <c r="P17" s="1">
        <f t="shared" si="12"/>
        <v>235.34369999999998</v>
      </c>
      <c r="Q17" s="1">
        <f t="shared" si="13"/>
        <v>87.16433333333333</v>
      </c>
      <c r="R17" s="1">
        <f t="shared" si="14"/>
        <v>148.17936666666665</v>
      </c>
      <c r="S17" s="1">
        <f t="shared" si="15"/>
        <v>0</v>
      </c>
      <c r="T17" s="1">
        <f t="shared" si="16"/>
        <v>0</v>
      </c>
      <c r="U17" s="1">
        <f t="shared" si="17"/>
        <v>235.34369999999998</v>
      </c>
    </row>
    <row r="18" spans="1:21" ht="12.75">
      <c r="A18">
        <v>14</v>
      </c>
      <c r="B18" s="2">
        <v>14400</v>
      </c>
      <c r="C18" s="1">
        <f t="shared" si="1"/>
        <v>12538.349999999999</v>
      </c>
      <c r="D18" s="1">
        <f t="shared" si="2"/>
        <v>500</v>
      </c>
      <c r="E18" s="1"/>
      <c r="F18" s="1">
        <f t="shared" si="3"/>
        <v>27438.35</v>
      </c>
      <c r="G18" s="9">
        <f t="shared" si="4"/>
        <v>246.94514999999996</v>
      </c>
      <c r="H18" s="9">
        <f t="shared" si="5"/>
        <v>246.94514999999996</v>
      </c>
      <c r="I18" s="9">
        <f t="shared" si="6"/>
        <v>365.8446666666666</v>
      </c>
      <c r="J18" s="1">
        <f t="shared" si="0"/>
        <v>182.9223333333333</v>
      </c>
      <c r="K18" s="1">
        <f t="shared" si="7"/>
        <v>45.73058333333333</v>
      </c>
      <c r="L18" s="1">
        <f t="shared" si="8"/>
        <v>91.46116666666666</v>
      </c>
      <c r="M18" s="1">
        <f t="shared" si="9"/>
        <v>155.4839833333333</v>
      </c>
      <c r="N18" s="1">
        <f t="shared" si="10"/>
        <v>0</v>
      </c>
      <c r="O18" s="1">
        <f t="shared" si="11"/>
        <v>0</v>
      </c>
      <c r="P18" s="1">
        <f t="shared" si="12"/>
        <v>246.94514999999996</v>
      </c>
      <c r="Q18" s="1">
        <f t="shared" si="13"/>
        <v>91.46116666666666</v>
      </c>
      <c r="R18" s="1">
        <f t="shared" si="14"/>
        <v>155.4839833333333</v>
      </c>
      <c r="S18" s="1">
        <f t="shared" si="15"/>
        <v>0</v>
      </c>
      <c r="T18" s="1">
        <f t="shared" si="16"/>
        <v>0</v>
      </c>
      <c r="U18" s="1">
        <f t="shared" si="17"/>
        <v>246.94514999999996</v>
      </c>
    </row>
    <row r="19" spans="1:21" ht="12.75">
      <c r="A19">
        <v>15</v>
      </c>
      <c r="B19" s="2">
        <v>15100</v>
      </c>
      <c r="C19" s="1">
        <f t="shared" si="1"/>
        <v>13127.399999999998</v>
      </c>
      <c r="D19" s="1">
        <f t="shared" si="2"/>
        <v>500</v>
      </c>
      <c r="E19" s="1"/>
      <c r="F19" s="1">
        <f t="shared" si="3"/>
        <v>28727.399999999998</v>
      </c>
      <c r="G19" s="9">
        <f t="shared" si="4"/>
        <v>258.54659999999996</v>
      </c>
      <c r="H19" s="9">
        <f t="shared" si="5"/>
        <v>258.54659999999996</v>
      </c>
      <c r="I19" s="9">
        <f t="shared" si="6"/>
        <v>383.032</v>
      </c>
      <c r="J19" s="1">
        <f t="shared" si="0"/>
        <v>191.516</v>
      </c>
      <c r="K19" s="1">
        <f t="shared" si="7"/>
        <v>47.879</v>
      </c>
      <c r="L19" s="1">
        <f t="shared" si="8"/>
        <v>95.758</v>
      </c>
      <c r="M19" s="1">
        <f t="shared" si="9"/>
        <v>162.78859999999997</v>
      </c>
      <c r="N19" s="1">
        <f t="shared" si="10"/>
        <v>0</v>
      </c>
      <c r="O19" s="1">
        <f t="shared" si="11"/>
        <v>0</v>
      </c>
      <c r="P19" s="1">
        <f t="shared" si="12"/>
        <v>258.54659999999996</v>
      </c>
      <c r="Q19" s="1">
        <f t="shared" si="13"/>
        <v>95.758</v>
      </c>
      <c r="R19" s="1">
        <f t="shared" si="14"/>
        <v>162.78859999999997</v>
      </c>
      <c r="S19" s="1">
        <f t="shared" si="15"/>
        <v>0</v>
      </c>
      <c r="T19" s="1">
        <f t="shared" si="16"/>
        <v>0</v>
      </c>
      <c r="U19" s="1">
        <f t="shared" si="17"/>
        <v>258.54659999999996</v>
      </c>
    </row>
    <row r="20" spans="1:21" ht="12.75">
      <c r="A20">
        <v>16</v>
      </c>
      <c r="B20" s="2">
        <v>15800</v>
      </c>
      <c r="C20" s="1">
        <f t="shared" si="1"/>
        <v>13716.449999999999</v>
      </c>
      <c r="D20" s="1">
        <f t="shared" si="2"/>
        <v>500</v>
      </c>
      <c r="E20" s="1"/>
      <c r="F20" s="1">
        <f t="shared" si="3"/>
        <v>30016.449999999997</v>
      </c>
      <c r="G20" s="9">
        <f t="shared" si="4"/>
        <v>270.14804999999996</v>
      </c>
      <c r="H20" s="9">
        <f t="shared" si="5"/>
        <v>270.14804999999996</v>
      </c>
      <c r="I20" s="9">
        <f t="shared" si="6"/>
        <v>400.2193333333333</v>
      </c>
      <c r="J20" s="1">
        <f t="shared" si="0"/>
        <v>200.10966666666664</v>
      </c>
      <c r="K20" s="1">
        <f t="shared" si="7"/>
        <v>50.02741666666666</v>
      </c>
      <c r="L20" s="1">
        <f t="shared" si="8"/>
        <v>100.05483333333332</v>
      </c>
      <c r="M20" s="1">
        <f t="shared" si="9"/>
        <v>170.09321666666662</v>
      </c>
      <c r="N20" s="1">
        <f t="shared" si="10"/>
        <v>0</v>
      </c>
      <c r="O20" s="1">
        <f t="shared" si="11"/>
        <v>0</v>
      </c>
      <c r="P20" s="1">
        <f t="shared" si="12"/>
        <v>270.14804999999996</v>
      </c>
      <c r="Q20" s="1">
        <f t="shared" si="13"/>
        <v>100.05483333333332</v>
      </c>
      <c r="R20" s="1">
        <f t="shared" si="14"/>
        <v>170.09321666666662</v>
      </c>
      <c r="S20" s="1">
        <f t="shared" si="15"/>
        <v>0</v>
      </c>
      <c r="T20" s="1">
        <f t="shared" si="16"/>
        <v>0</v>
      </c>
      <c r="U20" s="1">
        <f t="shared" si="17"/>
        <v>270.14804999999996</v>
      </c>
    </row>
    <row r="21" spans="1:21" ht="12.75">
      <c r="A21">
        <v>17</v>
      </c>
      <c r="B21" s="2">
        <v>16500</v>
      </c>
      <c r="C21" s="1">
        <f t="shared" si="1"/>
        <v>14305.499999999998</v>
      </c>
      <c r="D21" s="1">
        <f t="shared" si="2"/>
        <v>500</v>
      </c>
      <c r="E21" s="1"/>
      <c r="F21" s="1">
        <f t="shared" si="3"/>
        <v>31305.5</v>
      </c>
      <c r="G21" s="9">
        <f t="shared" si="4"/>
        <v>281.7495</v>
      </c>
      <c r="H21" s="9">
        <f t="shared" si="5"/>
        <v>281.7495</v>
      </c>
      <c r="I21" s="9">
        <f t="shared" si="6"/>
        <v>417.4066666666667</v>
      </c>
      <c r="J21" s="1">
        <f t="shared" si="0"/>
        <v>208.70333333333335</v>
      </c>
      <c r="K21" s="1">
        <f t="shared" si="7"/>
        <v>52.17583333333334</v>
      </c>
      <c r="L21" s="1">
        <f t="shared" si="8"/>
        <v>104.35166666666667</v>
      </c>
      <c r="M21" s="1">
        <f t="shared" si="9"/>
        <v>177.39783333333332</v>
      </c>
      <c r="N21" s="1">
        <f t="shared" si="10"/>
        <v>0</v>
      </c>
      <c r="O21" s="1">
        <f t="shared" si="11"/>
        <v>0</v>
      </c>
      <c r="P21" s="1">
        <f t="shared" si="12"/>
        <v>281.7495</v>
      </c>
      <c r="Q21" s="1">
        <f t="shared" si="13"/>
        <v>104.35166666666667</v>
      </c>
      <c r="R21" s="1">
        <f t="shared" si="14"/>
        <v>177.39783333333332</v>
      </c>
      <c r="S21" s="1">
        <f t="shared" si="15"/>
        <v>0</v>
      </c>
      <c r="T21" s="1">
        <f t="shared" si="16"/>
        <v>0</v>
      </c>
      <c r="U21" s="1">
        <f t="shared" si="17"/>
        <v>281.7495</v>
      </c>
    </row>
    <row r="22" spans="1:21" ht="12.75">
      <c r="A22">
        <v>18</v>
      </c>
      <c r="B22" s="2">
        <v>17200</v>
      </c>
      <c r="C22" s="1">
        <f t="shared" si="1"/>
        <v>14894.55</v>
      </c>
      <c r="D22" s="1">
        <f t="shared" si="2"/>
        <v>500</v>
      </c>
      <c r="E22" s="1"/>
      <c r="F22" s="1">
        <f t="shared" si="3"/>
        <v>32594.55</v>
      </c>
      <c r="G22" s="9">
        <f t="shared" si="4"/>
        <v>293.35095</v>
      </c>
      <c r="H22" s="9">
        <f t="shared" si="5"/>
        <v>293.35095</v>
      </c>
      <c r="I22" s="9">
        <f t="shared" si="6"/>
        <v>434.594</v>
      </c>
      <c r="J22" s="1">
        <f t="shared" si="0"/>
        <v>217.297</v>
      </c>
      <c r="K22" s="1">
        <f t="shared" si="7"/>
        <v>54.32425</v>
      </c>
      <c r="L22" s="1">
        <f t="shared" si="8"/>
        <v>108.6485</v>
      </c>
      <c r="M22" s="1">
        <f t="shared" si="9"/>
        <v>184.70245</v>
      </c>
      <c r="N22" s="1">
        <f t="shared" si="10"/>
        <v>0</v>
      </c>
      <c r="O22" s="1">
        <f t="shared" si="11"/>
        <v>0</v>
      </c>
      <c r="P22" s="1">
        <f t="shared" si="12"/>
        <v>293.35095</v>
      </c>
      <c r="Q22" s="1">
        <f t="shared" si="13"/>
        <v>108.6485</v>
      </c>
      <c r="R22" s="1">
        <f t="shared" si="14"/>
        <v>184.70245</v>
      </c>
      <c r="S22" s="1">
        <f t="shared" si="15"/>
        <v>0</v>
      </c>
      <c r="T22" s="1">
        <f t="shared" si="16"/>
        <v>0</v>
      </c>
      <c r="U22" s="1">
        <f t="shared" si="17"/>
        <v>293.35095</v>
      </c>
    </row>
    <row r="23" spans="1:21" ht="12.75">
      <c r="A23">
        <v>19</v>
      </c>
      <c r="B23" s="2">
        <v>18500</v>
      </c>
      <c r="C23" s="1">
        <f t="shared" si="1"/>
        <v>15988.499999999998</v>
      </c>
      <c r="D23" s="1">
        <f t="shared" si="2"/>
        <v>500</v>
      </c>
      <c r="E23" s="1"/>
      <c r="F23" s="1">
        <f t="shared" si="3"/>
        <v>34988.5</v>
      </c>
      <c r="G23" s="9">
        <f t="shared" si="4"/>
        <v>314.89649999999995</v>
      </c>
      <c r="H23" s="9">
        <f t="shared" si="5"/>
        <v>314.89649999999995</v>
      </c>
      <c r="I23" s="9">
        <f t="shared" si="6"/>
        <v>466.5133333333333</v>
      </c>
      <c r="J23" s="1">
        <f t="shared" si="0"/>
        <v>233.25666666666666</v>
      </c>
      <c r="K23" s="1">
        <f t="shared" si="7"/>
        <v>58.314166666666665</v>
      </c>
      <c r="L23" s="1">
        <f t="shared" si="8"/>
        <v>116.62833333333333</v>
      </c>
      <c r="M23" s="1">
        <f t="shared" si="9"/>
        <v>198.26816666666664</v>
      </c>
      <c r="N23" s="1">
        <f t="shared" si="10"/>
        <v>0</v>
      </c>
      <c r="O23" s="1">
        <f t="shared" si="11"/>
        <v>0</v>
      </c>
      <c r="P23" s="1">
        <f t="shared" si="12"/>
        <v>314.89649999999995</v>
      </c>
      <c r="Q23" s="1">
        <f t="shared" si="13"/>
        <v>116.62833333333333</v>
      </c>
      <c r="R23" s="1">
        <f t="shared" si="14"/>
        <v>198.26816666666664</v>
      </c>
      <c r="S23" s="1">
        <f t="shared" si="15"/>
        <v>0</v>
      </c>
      <c r="T23" s="1">
        <f t="shared" si="16"/>
        <v>0</v>
      </c>
      <c r="U23" s="1">
        <f t="shared" si="17"/>
        <v>314.89649999999995</v>
      </c>
    </row>
    <row r="24" spans="1:21" ht="12.75">
      <c r="A24">
        <v>20</v>
      </c>
      <c r="B24" s="2">
        <v>19300</v>
      </c>
      <c r="C24" s="1">
        <f t="shared" si="1"/>
        <v>16661.699999999997</v>
      </c>
      <c r="D24" s="1">
        <f t="shared" si="2"/>
        <v>500</v>
      </c>
      <c r="E24" s="1"/>
      <c r="F24" s="1">
        <f t="shared" si="3"/>
        <v>36461.7</v>
      </c>
      <c r="G24" s="9">
        <f t="shared" si="4"/>
        <v>328.15529999999995</v>
      </c>
      <c r="H24" s="9">
        <f t="shared" si="5"/>
        <v>328.15529999999995</v>
      </c>
      <c r="I24" s="9">
        <f t="shared" si="6"/>
        <v>486.15599999999995</v>
      </c>
      <c r="J24" s="1">
        <f t="shared" si="0"/>
        <v>243.07799999999997</v>
      </c>
      <c r="K24" s="1">
        <f t="shared" si="7"/>
        <v>60.769499999999994</v>
      </c>
      <c r="L24" s="1">
        <f t="shared" si="8"/>
        <v>121.53899999999999</v>
      </c>
      <c r="M24" s="1">
        <f t="shared" si="9"/>
        <v>206.61629999999997</v>
      </c>
      <c r="N24" s="1">
        <f t="shared" si="10"/>
        <v>0</v>
      </c>
      <c r="O24" s="1">
        <f t="shared" si="11"/>
        <v>0</v>
      </c>
      <c r="P24" s="1">
        <f t="shared" si="12"/>
        <v>328.15529999999995</v>
      </c>
      <c r="Q24" s="1">
        <f t="shared" si="13"/>
        <v>121.53899999999999</v>
      </c>
      <c r="R24" s="1">
        <f t="shared" si="14"/>
        <v>206.61629999999997</v>
      </c>
      <c r="S24" s="1">
        <f t="shared" si="15"/>
        <v>0</v>
      </c>
      <c r="T24" s="1">
        <f t="shared" si="16"/>
        <v>0</v>
      </c>
      <c r="U24" s="1">
        <f t="shared" si="17"/>
        <v>328.15529999999995</v>
      </c>
    </row>
    <row r="25" spans="1:21" ht="12.75">
      <c r="A25">
        <v>21</v>
      </c>
      <c r="B25" s="2">
        <v>20100</v>
      </c>
      <c r="C25" s="1">
        <f t="shared" si="1"/>
        <v>17334.899999999998</v>
      </c>
      <c r="D25" s="1">
        <f t="shared" si="2"/>
        <v>500</v>
      </c>
      <c r="E25" s="1"/>
      <c r="F25" s="1">
        <f t="shared" si="3"/>
        <v>37934.899999999994</v>
      </c>
      <c r="G25" s="9">
        <f t="shared" si="4"/>
        <v>341.41409999999996</v>
      </c>
      <c r="H25" s="9">
        <f t="shared" si="5"/>
        <v>341.41409999999996</v>
      </c>
      <c r="I25" s="9">
        <f t="shared" si="6"/>
        <v>505.7986666666666</v>
      </c>
      <c r="J25" s="1">
        <f t="shared" si="0"/>
        <v>252.8993333333333</v>
      </c>
      <c r="K25" s="1">
        <f t="shared" si="7"/>
        <v>63.22483333333332</v>
      </c>
      <c r="L25" s="1">
        <f t="shared" si="8"/>
        <v>126.44966666666664</v>
      </c>
      <c r="M25" s="1">
        <f t="shared" si="9"/>
        <v>214.9644333333333</v>
      </c>
      <c r="N25" s="1">
        <f t="shared" si="10"/>
        <v>0</v>
      </c>
      <c r="O25" s="1">
        <f t="shared" si="11"/>
        <v>0</v>
      </c>
      <c r="P25" s="1">
        <f t="shared" si="12"/>
        <v>341.41409999999996</v>
      </c>
      <c r="Q25" s="1">
        <f t="shared" si="13"/>
        <v>126.44966666666664</v>
      </c>
      <c r="R25" s="1">
        <f t="shared" si="14"/>
        <v>214.9644333333333</v>
      </c>
      <c r="S25" s="1">
        <f t="shared" si="15"/>
        <v>0</v>
      </c>
      <c r="T25" s="1">
        <f t="shared" si="16"/>
        <v>0</v>
      </c>
      <c r="U25" s="1">
        <f t="shared" si="17"/>
        <v>341.41409999999996</v>
      </c>
    </row>
    <row r="26" spans="1:21" ht="12.75">
      <c r="A26">
        <v>22</v>
      </c>
      <c r="B26" s="2">
        <v>20900</v>
      </c>
      <c r="C26" s="1">
        <f t="shared" si="1"/>
        <v>18008.1</v>
      </c>
      <c r="D26" s="1">
        <f t="shared" si="2"/>
        <v>500</v>
      </c>
      <c r="E26" s="1"/>
      <c r="F26" s="1">
        <f t="shared" si="3"/>
        <v>39408.1</v>
      </c>
      <c r="G26" s="9">
        <f t="shared" si="4"/>
        <v>354.67289999999997</v>
      </c>
      <c r="H26" s="9">
        <f t="shared" si="5"/>
        <v>354.67289999999997</v>
      </c>
      <c r="I26" s="9">
        <f t="shared" si="6"/>
        <v>525.4413333333333</v>
      </c>
      <c r="J26" s="1">
        <f t="shared" si="0"/>
        <v>262.72066666666666</v>
      </c>
      <c r="K26" s="1">
        <f t="shared" si="7"/>
        <v>65.68016666666666</v>
      </c>
      <c r="L26" s="1">
        <f t="shared" si="8"/>
        <v>131.36033333333333</v>
      </c>
      <c r="M26" s="1">
        <f t="shared" si="9"/>
        <v>223.31256666666664</v>
      </c>
      <c r="N26" s="1">
        <f t="shared" si="10"/>
        <v>0</v>
      </c>
      <c r="O26" s="1">
        <f t="shared" si="11"/>
        <v>0</v>
      </c>
      <c r="P26" s="1">
        <f t="shared" si="12"/>
        <v>354.67289999999997</v>
      </c>
      <c r="Q26" s="1">
        <f t="shared" si="13"/>
        <v>131.36033333333333</v>
      </c>
      <c r="R26" s="1">
        <f t="shared" si="14"/>
        <v>223.31256666666664</v>
      </c>
      <c r="S26" s="1">
        <f t="shared" si="15"/>
        <v>0</v>
      </c>
      <c r="T26" s="1">
        <f t="shared" si="16"/>
        <v>0</v>
      </c>
      <c r="U26" s="1">
        <f t="shared" si="17"/>
        <v>354.67289999999997</v>
      </c>
    </row>
    <row r="27" spans="1:21" ht="12.75">
      <c r="A27">
        <v>23</v>
      </c>
      <c r="B27" s="2">
        <v>21700</v>
      </c>
      <c r="C27" s="1">
        <f t="shared" si="1"/>
        <v>18681.3</v>
      </c>
      <c r="D27" s="1">
        <f t="shared" si="2"/>
        <v>500</v>
      </c>
      <c r="E27" s="1"/>
      <c r="F27" s="1">
        <f t="shared" si="3"/>
        <v>40881.3</v>
      </c>
      <c r="G27" s="9">
        <f t="shared" si="4"/>
        <v>367.93170000000003</v>
      </c>
      <c r="H27" s="9">
        <f t="shared" si="5"/>
        <v>367.93170000000003</v>
      </c>
      <c r="I27" s="9">
        <f t="shared" si="6"/>
        <v>545.0840000000001</v>
      </c>
      <c r="J27" s="1">
        <f t="shared" si="0"/>
        <v>272.54200000000003</v>
      </c>
      <c r="K27" s="1">
        <f t="shared" si="7"/>
        <v>68.13550000000001</v>
      </c>
      <c r="L27" s="1">
        <f t="shared" si="8"/>
        <v>136.27100000000002</v>
      </c>
      <c r="M27" s="1">
        <f t="shared" si="9"/>
        <v>231.66070000000002</v>
      </c>
      <c r="N27" s="1">
        <f t="shared" si="10"/>
        <v>0</v>
      </c>
      <c r="O27" s="1">
        <f t="shared" si="11"/>
        <v>0</v>
      </c>
      <c r="P27" s="1">
        <f t="shared" si="12"/>
        <v>367.93170000000003</v>
      </c>
      <c r="Q27" s="1">
        <f t="shared" si="13"/>
        <v>136.27100000000002</v>
      </c>
      <c r="R27" s="1">
        <f t="shared" si="14"/>
        <v>231.66070000000002</v>
      </c>
      <c r="S27" s="1">
        <f t="shared" si="15"/>
        <v>0</v>
      </c>
      <c r="T27" s="1">
        <f t="shared" si="16"/>
        <v>0</v>
      </c>
      <c r="U27" s="1">
        <f t="shared" si="17"/>
        <v>367.93170000000003</v>
      </c>
    </row>
    <row r="28" spans="1:21" ht="12.75">
      <c r="A28">
        <v>24</v>
      </c>
      <c r="B28" s="2">
        <v>22500</v>
      </c>
      <c r="C28" s="1">
        <f t="shared" si="1"/>
        <v>19354.499999999996</v>
      </c>
      <c r="D28" s="1">
        <f t="shared" si="2"/>
        <v>500</v>
      </c>
      <c r="E28" s="1"/>
      <c r="F28" s="1">
        <f t="shared" si="3"/>
        <v>42354.5</v>
      </c>
      <c r="G28" s="9">
        <f t="shared" si="4"/>
        <v>381.19050000000004</v>
      </c>
      <c r="H28" s="9">
        <f t="shared" si="5"/>
        <v>381.19050000000004</v>
      </c>
      <c r="I28" s="9">
        <f t="shared" si="6"/>
        <v>564.7266666666667</v>
      </c>
      <c r="J28" s="1">
        <f t="shared" si="0"/>
        <v>282.36333333333334</v>
      </c>
      <c r="K28" s="1">
        <f t="shared" si="7"/>
        <v>70.59083333333334</v>
      </c>
      <c r="L28" s="1">
        <f t="shared" si="8"/>
        <v>141.18166666666667</v>
      </c>
      <c r="M28" s="1">
        <f t="shared" si="9"/>
        <v>240.00883333333334</v>
      </c>
      <c r="N28" s="1">
        <f t="shared" si="10"/>
        <v>0</v>
      </c>
      <c r="O28" s="1">
        <f t="shared" si="11"/>
        <v>0</v>
      </c>
      <c r="P28" s="1">
        <f t="shared" si="12"/>
        <v>381.19050000000004</v>
      </c>
      <c r="Q28" s="1">
        <f t="shared" si="13"/>
        <v>141.18166666666667</v>
      </c>
      <c r="R28" s="1">
        <f t="shared" si="14"/>
        <v>240.00883333333334</v>
      </c>
      <c r="S28" s="1">
        <f t="shared" si="15"/>
        <v>0</v>
      </c>
      <c r="T28" s="1">
        <f t="shared" si="16"/>
        <v>0</v>
      </c>
      <c r="U28" s="1">
        <f t="shared" si="17"/>
        <v>381.19050000000004</v>
      </c>
    </row>
    <row r="29" spans="1:21" ht="12.75">
      <c r="A29">
        <v>25</v>
      </c>
      <c r="B29" s="2">
        <v>23300</v>
      </c>
      <c r="C29" s="1">
        <f t="shared" si="1"/>
        <v>20027.699999999997</v>
      </c>
      <c r="D29" s="1">
        <f t="shared" si="2"/>
        <v>500</v>
      </c>
      <c r="E29" s="1"/>
      <c r="F29" s="1">
        <f t="shared" si="3"/>
        <v>43827.7</v>
      </c>
      <c r="G29" s="9">
        <f t="shared" si="4"/>
        <v>394.4493</v>
      </c>
      <c r="H29" s="9">
        <f t="shared" si="5"/>
        <v>394.4493</v>
      </c>
      <c r="I29" s="9">
        <f t="shared" si="6"/>
        <v>584.3693333333333</v>
      </c>
      <c r="J29" s="1">
        <f t="shared" si="0"/>
        <v>292.18466666666666</v>
      </c>
      <c r="K29" s="1">
        <f t="shared" si="7"/>
        <v>73.04616666666666</v>
      </c>
      <c r="L29" s="1">
        <f t="shared" si="8"/>
        <v>146.09233333333333</v>
      </c>
      <c r="M29" s="1">
        <f t="shared" si="9"/>
        <v>248.35696666666666</v>
      </c>
      <c r="N29" s="1">
        <f t="shared" si="10"/>
        <v>0</v>
      </c>
      <c r="O29" s="1">
        <f t="shared" si="11"/>
        <v>0</v>
      </c>
      <c r="P29" s="1">
        <f t="shared" si="12"/>
        <v>394.4493</v>
      </c>
      <c r="Q29" s="1">
        <f t="shared" si="13"/>
        <v>146.09233333333333</v>
      </c>
      <c r="R29" s="1">
        <f t="shared" si="14"/>
        <v>248.35696666666666</v>
      </c>
      <c r="S29" s="1">
        <f t="shared" si="15"/>
        <v>0</v>
      </c>
      <c r="T29" s="1">
        <f t="shared" si="16"/>
        <v>0</v>
      </c>
      <c r="U29" s="1">
        <f t="shared" si="17"/>
        <v>394.4493</v>
      </c>
    </row>
    <row r="30" spans="1:21" ht="12.75">
      <c r="A30">
        <v>26</v>
      </c>
      <c r="B30" s="2">
        <v>24100</v>
      </c>
      <c r="C30" s="1">
        <f t="shared" si="1"/>
        <v>20700.899999999998</v>
      </c>
      <c r="D30" s="1">
        <f t="shared" si="2"/>
        <v>500</v>
      </c>
      <c r="E30" s="1"/>
      <c r="F30" s="1">
        <f t="shared" si="3"/>
        <v>45300.899999999994</v>
      </c>
      <c r="G30" s="9">
        <f t="shared" si="4"/>
        <v>407.70809999999994</v>
      </c>
      <c r="H30" s="9">
        <f t="shared" si="5"/>
        <v>407.70809999999994</v>
      </c>
      <c r="I30" s="9">
        <f t="shared" si="6"/>
        <v>604.012</v>
      </c>
      <c r="J30" s="1">
        <f t="shared" si="0"/>
        <v>302.006</v>
      </c>
      <c r="K30" s="1">
        <f t="shared" si="7"/>
        <v>75.5015</v>
      </c>
      <c r="L30" s="1">
        <f t="shared" si="8"/>
        <v>151.003</v>
      </c>
      <c r="M30" s="1">
        <f t="shared" si="9"/>
        <v>256.70509999999996</v>
      </c>
      <c r="N30" s="1">
        <f t="shared" si="10"/>
        <v>0</v>
      </c>
      <c r="O30" s="1">
        <f t="shared" si="11"/>
        <v>0</v>
      </c>
      <c r="P30" s="1">
        <f t="shared" si="12"/>
        <v>407.70809999999994</v>
      </c>
      <c r="Q30" s="1">
        <f t="shared" si="13"/>
        <v>151.003</v>
      </c>
      <c r="R30" s="1">
        <f t="shared" si="14"/>
        <v>256.70509999999996</v>
      </c>
      <c r="S30" s="1">
        <f t="shared" si="15"/>
        <v>0</v>
      </c>
      <c r="T30" s="1">
        <f t="shared" si="16"/>
        <v>0</v>
      </c>
      <c r="U30" s="1">
        <f t="shared" si="17"/>
        <v>407.70809999999994</v>
      </c>
    </row>
    <row r="31" spans="1:21" ht="12.75">
      <c r="A31">
        <v>27</v>
      </c>
      <c r="B31" s="2">
        <v>24900</v>
      </c>
      <c r="C31" s="1">
        <f t="shared" si="1"/>
        <v>21374.1</v>
      </c>
      <c r="D31" s="1">
        <f t="shared" si="2"/>
        <v>500</v>
      </c>
      <c r="E31" s="1"/>
      <c r="F31" s="1">
        <f t="shared" si="3"/>
        <v>46774.1</v>
      </c>
      <c r="G31" s="9">
        <f t="shared" si="4"/>
        <v>420.9669</v>
      </c>
      <c r="H31" s="9">
        <f t="shared" si="5"/>
        <v>420.9669</v>
      </c>
      <c r="I31" s="9">
        <f t="shared" si="6"/>
        <v>623.6546666666667</v>
      </c>
      <c r="J31" s="1">
        <f t="shared" si="0"/>
        <v>311.82733333333334</v>
      </c>
      <c r="K31" s="1">
        <f t="shared" si="7"/>
        <v>77.95683333333334</v>
      </c>
      <c r="L31" s="1">
        <f t="shared" si="8"/>
        <v>155.91366666666667</v>
      </c>
      <c r="M31" s="1">
        <f t="shared" si="9"/>
        <v>265.0532333333333</v>
      </c>
      <c r="N31" s="1">
        <f t="shared" si="10"/>
        <v>0</v>
      </c>
      <c r="O31" s="1">
        <f t="shared" si="11"/>
        <v>0</v>
      </c>
      <c r="P31" s="1">
        <f t="shared" si="12"/>
        <v>420.9669</v>
      </c>
      <c r="Q31" s="1">
        <f t="shared" si="13"/>
        <v>155.91366666666667</v>
      </c>
      <c r="R31" s="1">
        <f t="shared" si="14"/>
        <v>265.0532333333333</v>
      </c>
      <c r="S31" s="1">
        <f t="shared" si="15"/>
        <v>0</v>
      </c>
      <c r="T31" s="1">
        <f t="shared" si="16"/>
        <v>0</v>
      </c>
      <c r="U31" s="1">
        <f t="shared" si="17"/>
        <v>420.9669</v>
      </c>
    </row>
    <row r="32" ht="12.75"/>
    <row r="33" spans="1:9" ht="24.75" customHeight="1">
      <c r="A33" s="10" t="s">
        <v>12</v>
      </c>
      <c r="B33" s="10"/>
      <c r="C33" s="10"/>
      <c r="D33" s="10"/>
      <c r="E33" s="10"/>
      <c r="F33" s="10"/>
      <c r="G33" s="10"/>
      <c r="H33" s="10"/>
      <c r="I33" s="10"/>
    </row>
    <row r="34" ht="12.75">
      <c r="A34" t="s">
        <v>17</v>
      </c>
    </row>
  </sheetData>
  <sheetProtection password="CC6C" sheet="1" objects="1" scenarios="1"/>
  <mergeCells count="1">
    <mergeCell ref="A33:I33"/>
  </mergeCells>
  <conditionalFormatting sqref="D2">
    <cfRule type="cellIs" priority="1" dxfId="0" operator="between" stopIfTrue="1">
      <formula>7</formula>
      <formula>10</formula>
    </cfRule>
  </conditionalFormatting>
  <conditionalFormatting sqref="C2">
    <cfRule type="cellIs" priority="2" dxfId="0" operator="between" stopIfTrue="1">
      <formula>100</formula>
      <formula>1000</formula>
    </cfRule>
  </conditionalFormatting>
  <dataValidations count="3">
    <dataValidation showInputMessage="1" showErrorMessage="1" sqref="D2"/>
    <dataValidation type="whole" showInputMessage="1" showErrorMessage="1" sqref="C2">
      <formula1>100</formula1>
      <formula2>1000</formula2>
    </dataValidation>
    <dataValidation type="whole" allowBlank="1" showInputMessage="1" showErrorMessage="1" sqref="B2">
      <formula1>2</formula1>
      <formula2>26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ySplit="4" topLeftCell="BM5" activePane="bottomLeft" state="frozen"/>
      <selection pane="topLeft" activeCell="A1" sqref="A1"/>
      <selection pane="bottomLeft" activeCell="A33" sqref="A33:I33"/>
    </sheetView>
  </sheetViews>
  <sheetFormatPr defaultColWidth="9.140625" defaultRowHeight="12.75" zeroHeight="1"/>
  <cols>
    <col min="1" max="1" width="7.28125" style="0" bestFit="1" customWidth="1"/>
    <col min="2" max="2" width="9.8515625" style="0" bestFit="1" customWidth="1"/>
    <col min="3" max="3" width="10.28125" style="0" bestFit="1" customWidth="1"/>
    <col min="4" max="4" width="9.00390625" style="0" bestFit="1" customWidth="1"/>
    <col min="5" max="5" width="3.421875" style="0" customWidth="1"/>
    <col min="6" max="6" width="8.57421875" style="0" bestFit="1" customWidth="1"/>
    <col min="7" max="7" width="15.00390625" style="0" customWidth="1"/>
    <col min="8" max="8" width="15.8515625" style="0" customWidth="1"/>
    <col min="9" max="9" width="21.28125" style="0" customWidth="1"/>
    <col min="10" max="10" width="11.00390625" style="0" hidden="1" customWidth="1"/>
    <col min="11" max="11" width="10.57421875" style="0" hidden="1" customWidth="1"/>
    <col min="12" max="16384" width="0" style="0" hidden="1" customWidth="1"/>
  </cols>
  <sheetData>
    <row r="1" spans="2:19" ht="12.75">
      <c r="B1" t="s">
        <v>10</v>
      </c>
      <c r="C1" t="s">
        <v>5</v>
      </c>
      <c r="D1" t="s">
        <v>6</v>
      </c>
      <c r="G1" s="4" t="s">
        <v>14</v>
      </c>
      <c r="H1" s="4" t="s">
        <v>14</v>
      </c>
      <c r="I1" s="4" t="s">
        <v>14</v>
      </c>
      <c r="J1" s="3"/>
      <c r="K1" s="3"/>
      <c r="N1">
        <f>IF(AND(B2&gt;8,B2&gt;4),4,0)</f>
        <v>0</v>
      </c>
      <c r="S1">
        <f>IF(AND(B2&gt;8,B2&gt;4),4,0)</f>
        <v>0</v>
      </c>
    </row>
    <row r="2" spans="1:20" ht="25.5">
      <c r="A2" t="s">
        <v>4</v>
      </c>
      <c r="B2" s="5">
        <v>2</v>
      </c>
      <c r="C2" s="6">
        <v>561</v>
      </c>
      <c r="D2" s="7">
        <v>500</v>
      </c>
      <c r="G2" s="4" t="s">
        <v>7</v>
      </c>
      <c r="H2" s="4" t="s">
        <v>8</v>
      </c>
      <c r="I2" s="4" t="s">
        <v>15</v>
      </c>
      <c r="J2" s="3"/>
      <c r="K2" s="3"/>
      <c r="M2">
        <v>150</v>
      </c>
      <c r="N2">
        <v>200</v>
      </c>
      <c r="O2">
        <v>200</v>
      </c>
      <c r="R2">
        <v>150</v>
      </c>
      <c r="S2">
        <v>170</v>
      </c>
      <c r="T2">
        <v>200</v>
      </c>
    </row>
    <row r="3" spans="7:21" ht="12.75">
      <c r="G3" s="4"/>
      <c r="H3" s="4"/>
      <c r="I3" s="4"/>
      <c r="J3" s="3"/>
      <c r="K3" s="3"/>
      <c r="M3">
        <f>IF(AND($B$2&gt;=2,$B$2&lt;5),($B$2),4)</f>
        <v>2</v>
      </c>
      <c r="N3">
        <f>IF(AND($B$2&gt;4,$B$2&lt;9),($B$2-4),N1)</f>
        <v>0</v>
      </c>
      <c r="O3">
        <f>IF($B$2&gt;8,($B$2-8),0)</f>
        <v>0</v>
      </c>
      <c r="P3">
        <f>L3+M3+N3+O3</f>
        <v>2</v>
      </c>
      <c r="R3">
        <f>IF(AND($B$2&gt;=2,$B$2&lt;5),($B$2),4)</f>
        <v>2</v>
      </c>
      <c r="S3">
        <f>IF(AND($B$2&gt;4,$B$2&lt;9),($B$2-4),S1)</f>
        <v>0</v>
      </c>
      <c r="T3">
        <f>IF($B$2&gt;8,($B$2-8),0)</f>
        <v>0</v>
      </c>
      <c r="U3">
        <f>Q3+R3+S3+T3</f>
        <v>2</v>
      </c>
    </row>
    <row r="4" spans="1:21" ht="25.5">
      <c r="A4" t="s">
        <v>3</v>
      </c>
      <c r="B4" t="s">
        <v>0</v>
      </c>
      <c r="C4" t="s">
        <v>1</v>
      </c>
      <c r="D4" t="s">
        <v>6</v>
      </c>
      <c r="F4" t="s">
        <v>2</v>
      </c>
      <c r="G4" s="4" t="s">
        <v>13</v>
      </c>
      <c r="H4" s="4" t="s">
        <v>13</v>
      </c>
      <c r="I4" s="4" t="s">
        <v>13</v>
      </c>
      <c r="J4" s="3" t="s">
        <v>9</v>
      </c>
      <c r="K4" s="3" t="s">
        <v>11</v>
      </c>
      <c r="P4" t="s">
        <v>16</v>
      </c>
      <c r="U4" t="s">
        <v>16</v>
      </c>
    </row>
    <row r="5" spans="1:21" ht="12.75">
      <c r="A5">
        <v>1</v>
      </c>
      <c r="B5">
        <v>5850</v>
      </c>
      <c r="C5" s="1">
        <f>(B5+$D$2)*($C$2*0.15/100)</f>
        <v>5343.525</v>
      </c>
      <c r="D5" s="1">
        <f>$D$2</f>
        <v>500</v>
      </c>
      <c r="E5" s="1"/>
      <c r="F5" s="1">
        <f>B5+C5+D5+E5</f>
        <v>11693.525</v>
      </c>
      <c r="G5" s="1">
        <f>P5</f>
        <v>58.467625</v>
      </c>
      <c r="H5" s="1">
        <f>U5</f>
        <v>58.467625</v>
      </c>
      <c r="I5" s="1">
        <f>K5*$B$2*2</f>
        <v>77.95683333333334</v>
      </c>
      <c r="J5" s="1">
        <f aca="true" t="shared" si="0" ref="J5:J31">F5/150</f>
        <v>77.95683333333334</v>
      </c>
      <c r="K5" s="1">
        <f>J5/4</f>
        <v>19.489208333333334</v>
      </c>
      <c r="L5" s="1"/>
      <c r="M5" s="1">
        <f>(K5*$M$2/100)*$M$3</f>
        <v>58.467625</v>
      </c>
      <c r="N5" s="1">
        <f>(K5*$N$2/100)*$N$3</f>
        <v>0</v>
      </c>
      <c r="O5" s="1">
        <f>(K5*$O$2/100)*$O$3</f>
        <v>0</v>
      </c>
      <c r="P5" s="1">
        <f>L5+M5+N5+O5</f>
        <v>58.467625</v>
      </c>
      <c r="Q5" s="1"/>
      <c r="R5" s="1">
        <f>(K5*$R$2/100)*$R$3</f>
        <v>58.467625</v>
      </c>
      <c r="S5" s="1">
        <f>(K5*$S$2/100)*$S$3</f>
        <v>0</v>
      </c>
      <c r="T5" s="1">
        <f>(K5*$T$2/100)*$T$3</f>
        <v>0</v>
      </c>
      <c r="U5" s="1">
        <f>Q5+R5+S5+T5</f>
        <v>58.467625</v>
      </c>
    </row>
    <row r="6" spans="1:21" ht="12.75">
      <c r="A6">
        <v>2</v>
      </c>
      <c r="B6">
        <v>6050</v>
      </c>
      <c r="C6" s="1">
        <f aca="true" t="shared" si="1" ref="C6:C31">(B6+$D$2)*($C$2*0.15/100)</f>
        <v>5511.825</v>
      </c>
      <c r="D6" s="1">
        <f aca="true" t="shared" si="2" ref="D6:D31">$D$2</f>
        <v>500</v>
      </c>
      <c r="E6" s="1"/>
      <c r="F6" s="1">
        <f aca="true" t="shared" si="3" ref="F6:F31">B6+C6+D6+E6</f>
        <v>12061.825</v>
      </c>
      <c r="G6" s="1">
        <f aca="true" t="shared" si="4" ref="G6:G31">P6</f>
        <v>60.309125000000016</v>
      </c>
      <c r="H6" s="1">
        <f aca="true" t="shared" si="5" ref="H6:H31">U6</f>
        <v>60.309125000000016</v>
      </c>
      <c r="I6" s="1">
        <f aca="true" t="shared" si="6" ref="I6:I31">K6*$B$2*2</f>
        <v>80.41216666666668</v>
      </c>
      <c r="J6" s="1">
        <f t="shared" si="0"/>
        <v>80.41216666666668</v>
      </c>
      <c r="K6" s="1">
        <f aca="true" t="shared" si="7" ref="K6:K31">J6/4</f>
        <v>20.10304166666667</v>
      </c>
      <c r="L6" s="1"/>
      <c r="M6" s="1">
        <f aca="true" t="shared" si="8" ref="M6:M31">(K6*$M$2/100)*$M$3</f>
        <v>60.309125000000016</v>
      </c>
      <c r="N6" s="1">
        <f aca="true" t="shared" si="9" ref="N6:N31">(K6*$N$2/100)*$N$3</f>
        <v>0</v>
      </c>
      <c r="O6" s="1">
        <f aca="true" t="shared" si="10" ref="O6:O31">(K6*$O$2/100)*$O$3</f>
        <v>0</v>
      </c>
      <c r="P6" s="1">
        <f aca="true" t="shared" si="11" ref="P6:P31">L6+M6+N6+O6</f>
        <v>60.309125000000016</v>
      </c>
      <c r="Q6" s="1"/>
      <c r="R6" s="1">
        <f aca="true" t="shared" si="12" ref="R6:R31">(K6*$R$2/100)*$R$3</f>
        <v>60.309125000000016</v>
      </c>
      <c r="S6" s="1">
        <f aca="true" t="shared" si="13" ref="S6:S31">(K6*$S$2/100)*$S$3</f>
        <v>0</v>
      </c>
      <c r="T6" s="1">
        <f aca="true" t="shared" si="14" ref="T6:T31">(K6*$T$2/100)*$T$3</f>
        <v>0</v>
      </c>
      <c r="U6" s="1">
        <f aca="true" t="shared" si="15" ref="U6:U31">Q6+R6+S6+T6</f>
        <v>60.309125000000016</v>
      </c>
    </row>
    <row r="7" spans="1:21" ht="12.75">
      <c r="A7">
        <v>3</v>
      </c>
      <c r="B7">
        <v>6250</v>
      </c>
      <c r="C7" s="1">
        <f t="shared" si="1"/>
        <v>5680.124999999999</v>
      </c>
      <c r="D7" s="1">
        <f t="shared" si="2"/>
        <v>500</v>
      </c>
      <c r="E7" s="1"/>
      <c r="F7" s="1">
        <f t="shared" si="3"/>
        <v>12430.125</v>
      </c>
      <c r="G7" s="1">
        <f t="shared" si="4"/>
        <v>62.15062500000001</v>
      </c>
      <c r="H7" s="1">
        <f t="shared" si="5"/>
        <v>62.15062500000001</v>
      </c>
      <c r="I7" s="1">
        <f t="shared" si="6"/>
        <v>82.8675</v>
      </c>
      <c r="J7" s="1">
        <f t="shared" si="0"/>
        <v>82.8675</v>
      </c>
      <c r="K7" s="1">
        <f t="shared" si="7"/>
        <v>20.716875</v>
      </c>
      <c r="L7" s="1"/>
      <c r="M7" s="1">
        <f t="shared" si="8"/>
        <v>62.15062500000001</v>
      </c>
      <c r="N7" s="1">
        <f t="shared" si="9"/>
        <v>0</v>
      </c>
      <c r="O7" s="1">
        <f t="shared" si="10"/>
        <v>0</v>
      </c>
      <c r="P7" s="1">
        <f t="shared" si="11"/>
        <v>62.15062500000001</v>
      </c>
      <c r="Q7" s="1"/>
      <c r="R7" s="1">
        <f t="shared" si="12"/>
        <v>62.15062500000001</v>
      </c>
      <c r="S7" s="1">
        <f t="shared" si="13"/>
        <v>0</v>
      </c>
      <c r="T7" s="1">
        <f t="shared" si="14"/>
        <v>0</v>
      </c>
      <c r="U7" s="1">
        <f t="shared" si="15"/>
        <v>62.15062500000001</v>
      </c>
    </row>
    <row r="8" spans="1:21" ht="12.75">
      <c r="A8">
        <v>4</v>
      </c>
      <c r="B8">
        <v>6450</v>
      </c>
      <c r="C8" s="1">
        <f t="shared" si="1"/>
        <v>5848.424999999999</v>
      </c>
      <c r="D8" s="1">
        <f t="shared" si="2"/>
        <v>500</v>
      </c>
      <c r="E8" s="1"/>
      <c r="F8" s="1">
        <f t="shared" si="3"/>
        <v>12798.425</v>
      </c>
      <c r="G8" s="1">
        <f t="shared" si="4"/>
        <v>63.99212500000001</v>
      </c>
      <c r="H8" s="1">
        <f t="shared" si="5"/>
        <v>63.99212500000001</v>
      </c>
      <c r="I8" s="1">
        <f t="shared" si="6"/>
        <v>85.32283333333334</v>
      </c>
      <c r="J8" s="1">
        <f t="shared" si="0"/>
        <v>85.32283333333334</v>
      </c>
      <c r="K8" s="1">
        <f t="shared" si="7"/>
        <v>21.330708333333334</v>
      </c>
      <c r="L8" s="1"/>
      <c r="M8" s="1">
        <f t="shared" si="8"/>
        <v>63.99212500000001</v>
      </c>
      <c r="N8" s="1">
        <f t="shared" si="9"/>
        <v>0</v>
      </c>
      <c r="O8" s="1">
        <f t="shared" si="10"/>
        <v>0</v>
      </c>
      <c r="P8" s="1">
        <f t="shared" si="11"/>
        <v>63.99212500000001</v>
      </c>
      <c r="Q8" s="1"/>
      <c r="R8" s="1">
        <f t="shared" si="12"/>
        <v>63.99212500000001</v>
      </c>
      <c r="S8" s="1">
        <f t="shared" si="13"/>
        <v>0</v>
      </c>
      <c r="T8" s="1">
        <f t="shared" si="14"/>
        <v>0</v>
      </c>
      <c r="U8" s="1">
        <f t="shared" si="15"/>
        <v>63.99212500000001</v>
      </c>
    </row>
    <row r="9" spans="1:21" ht="12.75">
      <c r="A9">
        <v>5</v>
      </c>
      <c r="B9">
        <v>6650</v>
      </c>
      <c r="C9" s="1">
        <f t="shared" si="1"/>
        <v>6016.724999999999</v>
      </c>
      <c r="D9" s="1">
        <f t="shared" si="2"/>
        <v>500</v>
      </c>
      <c r="E9" s="1"/>
      <c r="F9" s="1">
        <f t="shared" si="3"/>
        <v>13166.724999999999</v>
      </c>
      <c r="G9" s="1">
        <f t="shared" si="4"/>
        <v>65.833625</v>
      </c>
      <c r="H9" s="1">
        <f t="shared" si="5"/>
        <v>65.833625</v>
      </c>
      <c r="I9" s="1">
        <f t="shared" si="6"/>
        <v>87.77816666666666</v>
      </c>
      <c r="J9" s="1">
        <f t="shared" si="0"/>
        <v>87.77816666666666</v>
      </c>
      <c r="K9" s="1">
        <f t="shared" si="7"/>
        <v>21.944541666666666</v>
      </c>
      <c r="L9" s="1"/>
      <c r="M9" s="1">
        <f t="shared" si="8"/>
        <v>65.833625</v>
      </c>
      <c r="N9" s="1">
        <f t="shared" si="9"/>
        <v>0</v>
      </c>
      <c r="O9" s="1">
        <f t="shared" si="10"/>
        <v>0</v>
      </c>
      <c r="P9" s="1">
        <f t="shared" si="11"/>
        <v>65.833625</v>
      </c>
      <c r="Q9" s="1"/>
      <c r="R9" s="1">
        <f t="shared" si="12"/>
        <v>65.833625</v>
      </c>
      <c r="S9" s="1">
        <f t="shared" si="13"/>
        <v>0</v>
      </c>
      <c r="T9" s="1">
        <f t="shared" si="14"/>
        <v>0</v>
      </c>
      <c r="U9" s="1">
        <f t="shared" si="15"/>
        <v>65.833625</v>
      </c>
    </row>
    <row r="10" spans="1:21" ht="12.75">
      <c r="A10">
        <v>6</v>
      </c>
      <c r="B10">
        <v>6900</v>
      </c>
      <c r="C10" s="1">
        <f t="shared" si="1"/>
        <v>6227.099999999999</v>
      </c>
      <c r="D10" s="1">
        <f t="shared" si="2"/>
        <v>500</v>
      </c>
      <c r="E10" s="1"/>
      <c r="F10" s="1">
        <f t="shared" si="3"/>
        <v>13627.099999999999</v>
      </c>
      <c r="G10" s="1">
        <f t="shared" si="4"/>
        <v>68.1355</v>
      </c>
      <c r="H10" s="1">
        <f t="shared" si="5"/>
        <v>68.1355</v>
      </c>
      <c r="I10" s="1">
        <f t="shared" si="6"/>
        <v>90.84733333333332</v>
      </c>
      <c r="J10" s="1">
        <f t="shared" si="0"/>
        <v>90.84733333333332</v>
      </c>
      <c r="K10" s="1">
        <f t="shared" si="7"/>
        <v>22.71183333333333</v>
      </c>
      <c r="L10" s="1"/>
      <c r="M10" s="1">
        <f t="shared" si="8"/>
        <v>68.1355</v>
      </c>
      <c r="N10" s="1">
        <f t="shared" si="9"/>
        <v>0</v>
      </c>
      <c r="O10" s="1">
        <f t="shared" si="10"/>
        <v>0</v>
      </c>
      <c r="P10" s="1">
        <f t="shared" si="11"/>
        <v>68.1355</v>
      </c>
      <c r="Q10" s="1"/>
      <c r="R10" s="1">
        <f t="shared" si="12"/>
        <v>68.1355</v>
      </c>
      <c r="S10" s="1">
        <f t="shared" si="13"/>
        <v>0</v>
      </c>
      <c r="T10" s="1">
        <f t="shared" si="14"/>
        <v>0</v>
      </c>
      <c r="U10" s="1">
        <f t="shared" si="15"/>
        <v>68.1355</v>
      </c>
    </row>
    <row r="11" spans="1:21" ht="12.75">
      <c r="A11">
        <v>7</v>
      </c>
      <c r="B11">
        <v>7150</v>
      </c>
      <c r="C11" s="1">
        <f t="shared" si="1"/>
        <v>6437.474999999999</v>
      </c>
      <c r="D11" s="1">
        <f t="shared" si="2"/>
        <v>500</v>
      </c>
      <c r="E11" s="1"/>
      <c r="F11" s="1">
        <f t="shared" si="3"/>
        <v>14087.474999999999</v>
      </c>
      <c r="G11" s="1">
        <f t="shared" si="4"/>
        <v>70.43737499999999</v>
      </c>
      <c r="H11" s="1">
        <f t="shared" si="5"/>
        <v>70.43737499999999</v>
      </c>
      <c r="I11" s="1">
        <f t="shared" si="6"/>
        <v>93.91649999999998</v>
      </c>
      <c r="J11" s="1">
        <f t="shared" si="0"/>
        <v>93.91649999999998</v>
      </c>
      <c r="K11" s="1">
        <f t="shared" si="7"/>
        <v>23.479124999999996</v>
      </c>
      <c r="L11" s="1"/>
      <c r="M11" s="1">
        <f t="shared" si="8"/>
        <v>70.43737499999999</v>
      </c>
      <c r="N11" s="1">
        <f t="shared" si="9"/>
        <v>0</v>
      </c>
      <c r="O11" s="1">
        <f t="shared" si="10"/>
        <v>0</v>
      </c>
      <c r="P11" s="1">
        <f t="shared" si="11"/>
        <v>70.43737499999999</v>
      </c>
      <c r="Q11" s="1"/>
      <c r="R11" s="1">
        <f t="shared" si="12"/>
        <v>70.43737499999999</v>
      </c>
      <c r="S11" s="1">
        <f t="shared" si="13"/>
        <v>0</v>
      </c>
      <c r="T11" s="1">
        <f t="shared" si="14"/>
        <v>0</v>
      </c>
      <c r="U11" s="1">
        <f t="shared" si="15"/>
        <v>70.43737499999999</v>
      </c>
    </row>
    <row r="12" spans="1:21" ht="12.75">
      <c r="A12">
        <v>8</v>
      </c>
      <c r="B12">
        <v>7400</v>
      </c>
      <c r="C12" s="1">
        <f t="shared" si="1"/>
        <v>6647.849999999999</v>
      </c>
      <c r="D12" s="1">
        <f t="shared" si="2"/>
        <v>500</v>
      </c>
      <c r="E12" s="1"/>
      <c r="F12" s="1">
        <f t="shared" si="3"/>
        <v>14547.849999999999</v>
      </c>
      <c r="G12" s="1">
        <f t="shared" si="4"/>
        <v>72.73925</v>
      </c>
      <c r="H12" s="1">
        <f t="shared" si="5"/>
        <v>72.73925</v>
      </c>
      <c r="I12" s="1">
        <f t="shared" si="6"/>
        <v>96.98566666666666</v>
      </c>
      <c r="J12" s="1">
        <f t="shared" si="0"/>
        <v>96.98566666666666</v>
      </c>
      <c r="K12" s="1">
        <f t="shared" si="7"/>
        <v>24.246416666666665</v>
      </c>
      <c r="L12" s="1"/>
      <c r="M12" s="1">
        <f t="shared" si="8"/>
        <v>72.73925</v>
      </c>
      <c r="N12" s="1">
        <f t="shared" si="9"/>
        <v>0</v>
      </c>
      <c r="O12" s="1">
        <f t="shared" si="10"/>
        <v>0</v>
      </c>
      <c r="P12" s="1">
        <f t="shared" si="11"/>
        <v>72.73925</v>
      </c>
      <c r="Q12" s="1"/>
      <c r="R12" s="1">
        <f t="shared" si="12"/>
        <v>72.73925</v>
      </c>
      <c r="S12" s="1">
        <f t="shared" si="13"/>
        <v>0</v>
      </c>
      <c r="T12" s="1">
        <f t="shared" si="14"/>
        <v>0</v>
      </c>
      <c r="U12" s="1">
        <f t="shared" si="15"/>
        <v>72.73925</v>
      </c>
    </row>
    <row r="13" spans="1:21" ht="12.75">
      <c r="A13">
        <v>9</v>
      </c>
      <c r="B13">
        <v>7650</v>
      </c>
      <c r="C13" s="1">
        <f t="shared" si="1"/>
        <v>6858.224999999999</v>
      </c>
      <c r="D13" s="1">
        <f t="shared" si="2"/>
        <v>500</v>
      </c>
      <c r="E13" s="1"/>
      <c r="F13" s="1">
        <f t="shared" si="3"/>
        <v>15008.224999999999</v>
      </c>
      <c r="G13" s="1">
        <f t="shared" si="4"/>
        <v>75.041125</v>
      </c>
      <c r="H13" s="1">
        <f t="shared" si="5"/>
        <v>75.041125</v>
      </c>
      <c r="I13" s="1">
        <f t="shared" si="6"/>
        <v>100.05483333333332</v>
      </c>
      <c r="J13" s="1">
        <f t="shared" si="0"/>
        <v>100.05483333333332</v>
      </c>
      <c r="K13" s="1">
        <f t="shared" si="7"/>
        <v>25.01370833333333</v>
      </c>
      <c r="L13" s="1"/>
      <c r="M13" s="1">
        <f t="shared" si="8"/>
        <v>75.041125</v>
      </c>
      <c r="N13" s="1">
        <f t="shared" si="9"/>
        <v>0</v>
      </c>
      <c r="O13" s="1">
        <f t="shared" si="10"/>
        <v>0</v>
      </c>
      <c r="P13" s="1">
        <f t="shared" si="11"/>
        <v>75.041125</v>
      </c>
      <c r="Q13" s="1"/>
      <c r="R13" s="1">
        <f t="shared" si="12"/>
        <v>75.041125</v>
      </c>
      <c r="S13" s="1">
        <f t="shared" si="13"/>
        <v>0</v>
      </c>
      <c r="T13" s="1">
        <f t="shared" si="14"/>
        <v>0</v>
      </c>
      <c r="U13" s="1">
        <f t="shared" si="15"/>
        <v>75.041125</v>
      </c>
    </row>
    <row r="14" spans="1:21" ht="12.75">
      <c r="A14">
        <v>10</v>
      </c>
      <c r="B14">
        <v>7900</v>
      </c>
      <c r="C14" s="1">
        <f t="shared" si="1"/>
        <v>7068.599999999999</v>
      </c>
      <c r="D14" s="1">
        <f t="shared" si="2"/>
        <v>500</v>
      </c>
      <c r="E14" s="1"/>
      <c r="F14" s="1">
        <f t="shared" si="3"/>
        <v>15468.599999999999</v>
      </c>
      <c r="G14" s="1">
        <f t="shared" si="4"/>
        <v>77.34299999999999</v>
      </c>
      <c r="H14" s="1">
        <f t="shared" si="5"/>
        <v>77.34299999999999</v>
      </c>
      <c r="I14" s="1">
        <f t="shared" si="6"/>
        <v>103.124</v>
      </c>
      <c r="J14" s="1">
        <f t="shared" si="0"/>
        <v>103.124</v>
      </c>
      <c r="K14" s="1">
        <f t="shared" si="7"/>
        <v>25.781</v>
      </c>
      <c r="L14" s="1"/>
      <c r="M14" s="1">
        <f t="shared" si="8"/>
        <v>77.34299999999999</v>
      </c>
      <c r="N14" s="1">
        <f t="shared" si="9"/>
        <v>0</v>
      </c>
      <c r="O14" s="1">
        <f t="shared" si="10"/>
        <v>0</v>
      </c>
      <c r="P14" s="1">
        <f t="shared" si="11"/>
        <v>77.34299999999999</v>
      </c>
      <c r="Q14" s="1"/>
      <c r="R14" s="1">
        <f t="shared" si="12"/>
        <v>77.34299999999999</v>
      </c>
      <c r="S14" s="1">
        <f t="shared" si="13"/>
        <v>0</v>
      </c>
      <c r="T14" s="1">
        <f t="shared" si="14"/>
        <v>0</v>
      </c>
      <c r="U14" s="1">
        <f t="shared" si="15"/>
        <v>77.34299999999999</v>
      </c>
    </row>
    <row r="15" spans="1:21" ht="12.75">
      <c r="A15">
        <v>11</v>
      </c>
      <c r="B15">
        <v>8200</v>
      </c>
      <c r="C15" s="1">
        <f t="shared" si="1"/>
        <v>7321.049999999999</v>
      </c>
      <c r="D15" s="1">
        <f t="shared" si="2"/>
        <v>500</v>
      </c>
      <c r="E15" s="1"/>
      <c r="F15" s="1">
        <f t="shared" si="3"/>
        <v>16021.05</v>
      </c>
      <c r="G15" s="1">
        <f t="shared" si="4"/>
        <v>80.10525000000001</v>
      </c>
      <c r="H15" s="1">
        <f t="shared" si="5"/>
        <v>80.10525000000001</v>
      </c>
      <c r="I15" s="1">
        <f t="shared" si="6"/>
        <v>106.807</v>
      </c>
      <c r="J15" s="1">
        <f t="shared" si="0"/>
        <v>106.807</v>
      </c>
      <c r="K15" s="1">
        <f t="shared" si="7"/>
        <v>26.70175</v>
      </c>
      <c r="L15" s="1"/>
      <c r="M15" s="1">
        <f t="shared" si="8"/>
        <v>80.10525000000001</v>
      </c>
      <c r="N15" s="1">
        <f t="shared" si="9"/>
        <v>0</v>
      </c>
      <c r="O15" s="1">
        <f t="shared" si="10"/>
        <v>0</v>
      </c>
      <c r="P15" s="1">
        <f t="shared" si="11"/>
        <v>80.10525000000001</v>
      </c>
      <c r="Q15" s="1"/>
      <c r="R15" s="1">
        <f t="shared" si="12"/>
        <v>80.10525000000001</v>
      </c>
      <c r="S15" s="1">
        <f t="shared" si="13"/>
        <v>0</v>
      </c>
      <c r="T15" s="1">
        <f t="shared" si="14"/>
        <v>0</v>
      </c>
      <c r="U15" s="1">
        <f t="shared" si="15"/>
        <v>80.10525000000001</v>
      </c>
    </row>
    <row r="16" spans="1:21" ht="12.75">
      <c r="A16">
        <v>12</v>
      </c>
      <c r="B16">
        <v>8500</v>
      </c>
      <c r="C16" s="1">
        <f t="shared" si="1"/>
        <v>7573.499999999999</v>
      </c>
      <c r="D16" s="1">
        <f t="shared" si="2"/>
        <v>500</v>
      </c>
      <c r="E16" s="1"/>
      <c r="F16" s="1">
        <f t="shared" si="3"/>
        <v>16573.5</v>
      </c>
      <c r="G16" s="1">
        <f t="shared" si="4"/>
        <v>82.8675</v>
      </c>
      <c r="H16" s="1">
        <f t="shared" si="5"/>
        <v>82.8675</v>
      </c>
      <c r="I16" s="1">
        <f t="shared" si="6"/>
        <v>110.49</v>
      </c>
      <c r="J16" s="1">
        <f t="shared" si="0"/>
        <v>110.49</v>
      </c>
      <c r="K16" s="1">
        <f t="shared" si="7"/>
        <v>27.6225</v>
      </c>
      <c r="L16" s="1"/>
      <c r="M16" s="1">
        <f t="shared" si="8"/>
        <v>82.8675</v>
      </c>
      <c r="N16" s="1">
        <f t="shared" si="9"/>
        <v>0</v>
      </c>
      <c r="O16" s="1">
        <f t="shared" si="10"/>
        <v>0</v>
      </c>
      <c r="P16" s="1">
        <f t="shared" si="11"/>
        <v>82.8675</v>
      </c>
      <c r="Q16" s="1"/>
      <c r="R16" s="1">
        <f t="shared" si="12"/>
        <v>82.8675</v>
      </c>
      <c r="S16" s="1">
        <f t="shared" si="13"/>
        <v>0</v>
      </c>
      <c r="T16" s="1">
        <f t="shared" si="14"/>
        <v>0</v>
      </c>
      <c r="U16" s="1">
        <f t="shared" si="15"/>
        <v>82.8675</v>
      </c>
    </row>
    <row r="17" spans="1:21" ht="12.75">
      <c r="A17">
        <v>13</v>
      </c>
      <c r="B17">
        <v>8800</v>
      </c>
      <c r="C17" s="1">
        <f t="shared" si="1"/>
        <v>7825.949999999999</v>
      </c>
      <c r="D17" s="1">
        <f t="shared" si="2"/>
        <v>500</v>
      </c>
      <c r="E17" s="1"/>
      <c r="F17" s="1">
        <f t="shared" si="3"/>
        <v>17125.949999999997</v>
      </c>
      <c r="G17" s="1">
        <f t="shared" si="4"/>
        <v>85.62974999999999</v>
      </c>
      <c r="H17" s="1">
        <f t="shared" si="5"/>
        <v>85.62974999999999</v>
      </c>
      <c r="I17" s="1">
        <f t="shared" si="6"/>
        <v>114.17299999999999</v>
      </c>
      <c r="J17" s="1">
        <f t="shared" si="0"/>
        <v>114.17299999999999</v>
      </c>
      <c r="K17" s="1">
        <f t="shared" si="7"/>
        <v>28.543249999999997</v>
      </c>
      <c r="L17" s="1"/>
      <c r="M17" s="1">
        <f t="shared" si="8"/>
        <v>85.62974999999999</v>
      </c>
      <c r="N17" s="1">
        <f t="shared" si="9"/>
        <v>0</v>
      </c>
      <c r="O17" s="1">
        <f t="shared" si="10"/>
        <v>0</v>
      </c>
      <c r="P17" s="1">
        <f t="shared" si="11"/>
        <v>85.62974999999999</v>
      </c>
      <c r="Q17" s="1"/>
      <c r="R17" s="1">
        <f t="shared" si="12"/>
        <v>85.62974999999999</v>
      </c>
      <c r="S17" s="1">
        <f t="shared" si="13"/>
        <v>0</v>
      </c>
      <c r="T17" s="1">
        <f t="shared" si="14"/>
        <v>0</v>
      </c>
      <c r="U17" s="1">
        <f t="shared" si="15"/>
        <v>85.62974999999999</v>
      </c>
    </row>
    <row r="18" spans="1:21" ht="12.75">
      <c r="A18">
        <v>14</v>
      </c>
      <c r="B18">
        <v>9100</v>
      </c>
      <c r="C18" s="1">
        <f t="shared" si="1"/>
        <v>8078.4</v>
      </c>
      <c r="D18" s="1">
        <f t="shared" si="2"/>
        <v>500</v>
      </c>
      <c r="E18" s="1"/>
      <c r="F18" s="1">
        <f t="shared" si="3"/>
        <v>17678.4</v>
      </c>
      <c r="G18" s="1">
        <f t="shared" si="4"/>
        <v>88.39200000000001</v>
      </c>
      <c r="H18" s="1">
        <f t="shared" si="5"/>
        <v>88.39200000000001</v>
      </c>
      <c r="I18" s="1">
        <f t="shared" si="6"/>
        <v>117.85600000000001</v>
      </c>
      <c r="J18" s="1">
        <f t="shared" si="0"/>
        <v>117.85600000000001</v>
      </c>
      <c r="K18" s="1">
        <f t="shared" si="7"/>
        <v>29.464000000000002</v>
      </c>
      <c r="L18" s="1"/>
      <c r="M18" s="1">
        <f t="shared" si="8"/>
        <v>88.39200000000001</v>
      </c>
      <c r="N18" s="1">
        <f t="shared" si="9"/>
        <v>0</v>
      </c>
      <c r="O18" s="1">
        <f t="shared" si="10"/>
        <v>0</v>
      </c>
      <c r="P18" s="1">
        <f t="shared" si="11"/>
        <v>88.39200000000001</v>
      </c>
      <c r="Q18" s="1"/>
      <c r="R18" s="1">
        <f t="shared" si="12"/>
        <v>88.39200000000001</v>
      </c>
      <c r="S18" s="1">
        <f t="shared" si="13"/>
        <v>0</v>
      </c>
      <c r="T18" s="1">
        <f t="shared" si="14"/>
        <v>0</v>
      </c>
      <c r="U18" s="1">
        <f t="shared" si="15"/>
        <v>88.39200000000001</v>
      </c>
    </row>
    <row r="19" spans="1:21" ht="12.75">
      <c r="A19">
        <v>15</v>
      </c>
      <c r="B19">
        <v>9450</v>
      </c>
      <c r="C19" s="1">
        <f t="shared" si="1"/>
        <v>8372.925</v>
      </c>
      <c r="D19" s="1">
        <f t="shared" si="2"/>
        <v>500</v>
      </c>
      <c r="E19" s="1"/>
      <c r="F19" s="1">
        <f t="shared" si="3"/>
        <v>18322.925</v>
      </c>
      <c r="G19" s="1">
        <f t="shared" si="4"/>
        <v>91.61462499999999</v>
      </c>
      <c r="H19" s="1">
        <f t="shared" si="5"/>
        <v>91.61462499999999</v>
      </c>
      <c r="I19" s="1">
        <f t="shared" si="6"/>
        <v>122.15283333333333</v>
      </c>
      <c r="J19" s="1">
        <f t="shared" si="0"/>
        <v>122.15283333333333</v>
      </c>
      <c r="K19" s="1">
        <f t="shared" si="7"/>
        <v>30.538208333333333</v>
      </c>
      <c r="L19" s="1"/>
      <c r="M19" s="1">
        <f t="shared" si="8"/>
        <v>91.61462499999999</v>
      </c>
      <c r="N19" s="1">
        <f t="shared" si="9"/>
        <v>0</v>
      </c>
      <c r="O19" s="1">
        <f t="shared" si="10"/>
        <v>0</v>
      </c>
      <c r="P19" s="1">
        <f t="shared" si="11"/>
        <v>91.61462499999999</v>
      </c>
      <c r="Q19" s="1"/>
      <c r="R19" s="1">
        <f t="shared" si="12"/>
        <v>91.61462499999999</v>
      </c>
      <c r="S19" s="1">
        <f t="shared" si="13"/>
        <v>0</v>
      </c>
      <c r="T19" s="1">
        <f t="shared" si="14"/>
        <v>0</v>
      </c>
      <c r="U19" s="1">
        <f t="shared" si="15"/>
        <v>91.61462499999999</v>
      </c>
    </row>
    <row r="20" spans="1:21" ht="12.75">
      <c r="A20">
        <v>16</v>
      </c>
      <c r="B20">
        <v>9800</v>
      </c>
      <c r="C20" s="1">
        <f t="shared" si="1"/>
        <v>8667.449999999999</v>
      </c>
      <c r="D20" s="1">
        <f t="shared" si="2"/>
        <v>500</v>
      </c>
      <c r="E20" s="1"/>
      <c r="F20" s="1">
        <f t="shared" si="3"/>
        <v>18967.449999999997</v>
      </c>
      <c r="G20" s="1">
        <f t="shared" si="4"/>
        <v>94.83724999999998</v>
      </c>
      <c r="H20" s="1">
        <f t="shared" si="5"/>
        <v>94.83724999999998</v>
      </c>
      <c r="I20" s="1">
        <f t="shared" si="6"/>
        <v>126.44966666666664</v>
      </c>
      <c r="J20" s="1">
        <f t="shared" si="0"/>
        <v>126.44966666666664</v>
      </c>
      <c r="K20" s="1">
        <f t="shared" si="7"/>
        <v>31.61241666666666</v>
      </c>
      <c r="L20" s="1"/>
      <c r="M20" s="1">
        <f t="shared" si="8"/>
        <v>94.83724999999998</v>
      </c>
      <c r="N20" s="1">
        <f t="shared" si="9"/>
        <v>0</v>
      </c>
      <c r="O20" s="1">
        <f t="shared" si="10"/>
        <v>0</v>
      </c>
      <c r="P20" s="1">
        <f t="shared" si="11"/>
        <v>94.83724999999998</v>
      </c>
      <c r="Q20" s="1"/>
      <c r="R20" s="1">
        <f t="shared" si="12"/>
        <v>94.83724999999998</v>
      </c>
      <c r="S20" s="1">
        <f t="shared" si="13"/>
        <v>0</v>
      </c>
      <c r="T20" s="1">
        <f t="shared" si="14"/>
        <v>0</v>
      </c>
      <c r="U20" s="1">
        <f t="shared" si="15"/>
        <v>94.83724999999998</v>
      </c>
    </row>
    <row r="21" spans="1:21" ht="12.75">
      <c r="A21">
        <v>17</v>
      </c>
      <c r="B21">
        <v>10150</v>
      </c>
      <c r="C21" s="1">
        <f t="shared" si="1"/>
        <v>8961.974999999999</v>
      </c>
      <c r="D21" s="1">
        <f t="shared" si="2"/>
        <v>500</v>
      </c>
      <c r="E21" s="1"/>
      <c r="F21" s="1">
        <f t="shared" si="3"/>
        <v>19611.975</v>
      </c>
      <c r="G21" s="1">
        <f t="shared" si="4"/>
        <v>98.05987499999999</v>
      </c>
      <c r="H21" s="1">
        <f t="shared" si="5"/>
        <v>98.05987499999999</v>
      </c>
      <c r="I21" s="1">
        <f t="shared" si="6"/>
        <v>130.7465</v>
      </c>
      <c r="J21" s="1">
        <f t="shared" si="0"/>
        <v>130.7465</v>
      </c>
      <c r="K21" s="1">
        <f t="shared" si="7"/>
        <v>32.686625</v>
      </c>
      <c r="L21" s="1"/>
      <c r="M21" s="1">
        <f t="shared" si="8"/>
        <v>98.05987499999999</v>
      </c>
      <c r="N21" s="1">
        <f t="shared" si="9"/>
        <v>0</v>
      </c>
      <c r="O21" s="1">
        <f t="shared" si="10"/>
        <v>0</v>
      </c>
      <c r="P21" s="1">
        <f t="shared" si="11"/>
        <v>98.05987499999999</v>
      </c>
      <c r="Q21" s="1"/>
      <c r="R21" s="1">
        <f t="shared" si="12"/>
        <v>98.05987499999999</v>
      </c>
      <c r="S21" s="1">
        <f t="shared" si="13"/>
        <v>0</v>
      </c>
      <c r="T21" s="1">
        <f t="shared" si="14"/>
        <v>0</v>
      </c>
      <c r="U21" s="1">
        <f t="shared" si="15"/>
        <v>98.05987499999999</v>
      </c>
    </row>
    <row r="22" spans="1:21" ht="12.75">
      <c r="A22">
        <v>18</v>
      </c>
      <c r="B22">
        <v>10550</v>
      </c>
      <c r="C22" s="1">
        <f t="shared" si="1"/>
        <v>9298.574999999999</v>
      </c>
      <c r="D22" s="1">
        <f t="shared" si="2"/>
        <v>500</v>
      </c>
      <c r="E22" s="1"/>
      <c r="F22" s="1">
        <f t="shared" si="3"/>
        <v>20348.574999999997</v>
      </c>
      <c r="G22" s="1">
        <f t="shared" si="4"/>
        <v>101.74287499999998</v>
      </c>
      <c r="H22" s="1">
        <f t="shared" si="5"/>
        <v>101.74287499999998</v>
      </c>
      <c r="I22" s="1">
        <f t="shared" si="6"/>
        <v>135.65716666666665</v>
      </c>
      <c r="J22" s="1">
        <f t="shared" si="0"/>
        <v>135.65716666666665</v>
      </c>
      <c r="K22" s="1">
        <f t="shared" si="7"/>
        <v>33.914291666666664</v>
      </c>
      <c r="L22" s="1"/>
      <c r="M22" s="1">
        <f t="shared" si="8"/>
        <v>101.74287499999998</v>
      </c>
      <c r="N22" s="1">
        <f t="shared" si="9"/>
        <v>0</v>
      </c>
      <c r="O22" s="1">
        <f t="shared" si="10"/>
        <v>0</v>
      </c>
      <c r="P22" s="1">
        <f t="shared" si="11"/>
        <v>101.74287499999998</v>
      </c>
      <c r="Q22" s="1"/>
      <c r="R22" s="1">
        <f t="shared" si="12"/>
        <v>101.74287499999998</v>
      </c>
      <c r="S22" s="1">
        <f t="shared" si="13"/>
        <v>0</v>
      </c>
      <c r="T22" s="1">
        <f t="shared" si="14"/>
        <v>0</v>
      </c>
      <c r="U22" s="1">
        <f t="shared" si="15"/>
        <v>101.74287499999998</v>
      </c>
    </row>
    <row r="23" spans="1:21" ht="12.75">
      <c r="A23">
        <v>19</v>
      </c>
      <c r="B23">
        <v>10950</v>
      </c>
      <c r="C23" s="1">
        <f t="shared" si="1"/>
        <v>9635.175</v>
      </c>
      <c r="D23" s="1">
        <f t="shared" si="2"/>
        <v>500</v>
      </c>
      <c r="E23" s="1"/>
      <c r="F23" s="1">
        <f t="shared" si="3"/>
        <v>21085.175</v>
      </c>
      <c r="G23" s="1">
        <f t="shared" si="4"/>
        <v>105.42587499999999</v>
      </c>
      <c r="H23" s="1">
        <f t="shared" si="5"/>
        <v>105.42587499999999</v>
      </c>
      <c r="I23" s="1">
        <f t="shared" si="6"/>
        <v>140.56783333333334</v>
      </c>
      <c r="J23" s="1">
        <f t="shared" si="0"/>
        <v>140.56783333333334</v>
      </c>
      <c r="K23" s="1">
        <f t="shared" si="7"/>
        <v>35.141958333333335</v>
      </c>
      <c r="L23" s="1"/>
      <c r="M23" s="1">
        <f t="shared" si="8"/>
        <v>105.42587499999999</v>
      </c>
      <c r="N23" s="1">
        <f t="shared" si="9"/>
        <v>0</v>
      </c>
      <c r="O23" s="1">
        <f t="shared" si="10"/>
        <v>0</v>
      </c>
      <c r="P23" s="1">
        <f t="shared" si="11"/>
        <v>105.42587499999999</v>
      </c>
      <c r="Q23" s="1"/>
      <c r="R23" s="1">
        <f t="shared" si="12"/>
        <v>105.42587499999999</v>
      </c>
      <c r="S23" s="1">
        <f t="shared" si="13"/>
        <v>0</v>
      </c>
      <c r="T23" s="1">
        <f t="shared" si="14"/>
        <v>0</v>
      </c>
      <c r="U23" s="1">
        <f t="shared" si="15"/>
        <v>105.42587499999999</v>
      </c>
    </row>
    <row r="24" spans="1:21" ht="12.75">
      <c r="A24">
        <v>20</v>
      </c>
      <c r="B24">
        <v>11350</v>
      </c>
      <c r="C24" s="1">
        <f t="shared" si="1"/>
        <v>9971.775</v>
      </c>
      <c r="D24" s="1">
        <f t="shared" si="2"/>
        <v>500</v>
      </c>
      <c r="E24" s="1"/>
      <c r="F24" s="1">
        <f t="shared" si="3"/>
        <v>21821.775</v>
      </c>
      <c r="G24" s="1">
        <f t="shared" si="4"/>
        <v>109.10887499999998</v>
      </c>
      <c r="H24" s="1">
        <f t="shared" si="5"/>
        <v>109.10887499999998</v>
      </c>
      <c r="I24" s="1">
        <f t="shared" si="6"/>
        <v>145.4785</v>
      </c>
      <c r="J24" s="1">
        <f t="shared" si="0"/>
        <v>145.4785</v>
      </c>
      <c r="K24" s="1">
        <f t="shared" si="7"/>
        <v>36.369625</v>
      </c>
      <c r="L24" s="1"/>
      <c r="M24" s="1">
        <f t="shared" si="8"/>
        <v>109.10887499999998</v>
      </c>
      <c r="N24" s="1">
        <f t="shared" si="9"/>
        <v>0</v>
      </c>
      <c r="O24" s="1">
        <f t="shared" si="10"/>
        <v>0</v>
      </c>
      <c r="P24" s="1">
        <f t="shared" si="11"/>
        <v>109.10887499999998</v>
      </c>
      <c r="Q24" s="1"/>
      <c r="R24" s="1">
        <f t="shared" si="12"/>
        <v>109.10887499999998</v>
      </c>
      <c r="S24" s="1">
        <f t="shared" si="13"/>
        <v>0</v>
      </c>
      <c r="T24" s="1">
        <f t="shared" si="14"/>
        <v>0</v>
      </c>
      <c r="U24" s="1">
        <f t="shared" si="15"/>
        <v>109.10887499999998</v>
      </c>
    </row>
    <row r="25" spans="1:21" ht="12.75">
      <c r="A25">
        <v>21</v>
      </c>
      <c r="B25">
        <v>11750</v>
      </c>
      <c r="C25" s="1">
        <f t="shared" si="1"/>
        <v>10308.374999999998</v>
      </c>
      <c r="D25" s="1">
        <f t="shared" si="2"/>
        <v>500</v>
      </c>
      <c r="E25" s="1"/>
      <c r="F25" s="1">
        <f t="shared" si="3"/>
        <v>22558.375</v>
      </c>
      <c r="G25" s="1">
        <f t="shared" si="4"/>
        <v>112.79187499999998</v>
      </c>
      <c r="H25" s="1">
        <f t="shared" si="5"/>
        <v>112.79187499999998</v>
      </c>
      <c r="I25" s="1">
        <f t="shared" si="6"/>
        <v>150.38916666666665</v>
      </c>
      <c r="J25" s="1">
        <f t="shared" si="0"/>
        <v>150.38916666666665</v>
      </c>
      <c r="K25" s="1">
        <f t="shared" si="7"/>
        <v>37.59729166666666</v>
      </c>
      <c r="L25" s="1"/>
      <c r="M25" s="1">
        <f t="shared" si="8"/>
        <v>112.79187499999998</v>
      </c>
      <c r="N25" s="1">
        <f t="shared" si="9"/>
        <v>0</v>
      </c>
      <c r="O25" s="1">
        <f t="shared" si="10"/>
        <v>0</v>
      </c>
      <c r="P25" s="1">
        <f t="shared" si="11"/>
        <v>112.79187499999998</v>
      </c>
      <c r="Q25" s="1"/>
      <c r="R25" s="1">
        <f t="shared" si="12"/>
        <v>112.79187499999998</v>
      </c>
      <c r="S25" s="1">
        <f t="shared" si="13"/>
        <v>0</v>
      </c>
      <c r="T25" s="1">
        <f t="shared" si="14"/>
        <v>0</v>
      </c>
      <c r="U25" s="1">
        <f t="shared" si="15"/>
        <v>112.79187499999998</v>
      </c>
    </row>
    <row r="26" spans="1:21" ht="12.75">
      <c r="A26">
        <v>22</v>
      </c>
      <c r="B26">
        <v>12150</v>
      </c>
      <c r="C26" s="1">
        <f t="shared" si="1"/>
        <v>10644.974999999999</v>
      </c>
      <c r="D26" s="1">
        <f t="shared" si="2"/>
        <v>500</v>
      </c>
      <c r="E26" s="1"/>
      <c r="F26" s="1">
        <f t="shared" si="3"/>
        <v>23294.975</v>
      </c>
      <c r="G26" s="1">
        <f t="shared" si="4"/>
        <v>116.47487499999997</v>
      </c>
      <c r="H26" s="1">
        <f t="shared" si="5"/>
        <v>116.47487499999997</v>
      </c>
      <c r="I26" s="1">
        <f t="shared" si="6"/>
        <v>155.2998333333333</v>
      </c>
      <c r="J26" s="1">
        <f t="shared" si="0"/>
        <v>155.2998333333333</v>
      </c>
      <c r="K26" s="1">
        <f t="shared" si="7"/>
        <v>38.82495833333333</v>
      </c>
      <c r="L26" s="1"/>
      <c r="M26" s="1">
        <f t="shared" si="8"/>
        <v>116.47487499999997</v>
      </c>
      <c r="N26" s="1">
        <f t="shared" si="9"/>
        <v>0</v>
      </c>
      <c r="O26" s="1">
        <f t="shared" si="10"/>
        <v>0</v>
      </c>
      <c r="P26" s="1">
        <f t="shared" si="11"/>
        <v>116.47487499999997</v>
      </c>
      <c r="Q26" s="1"/>
      <c r="R26" s="1">
        <f t="shared" si="12"/>
        <v>116.47487499999997</v>
      </c>
      <c r="S26" s="1">
        <f t="shared" si="13"/>
        <v>0</v>
      </c>
      <c r="T26" s="1">
        <f t="shared" si="14"/>
        <v>0</v>
      </c>
      <c r="U26" s="1">
        <f t="shared" si="15"/>
        <v>116.47487499999997</v>
      </c>
    </row>
    <row r="27" spans="1:21" ht="12.75">
      <c r="A27">
        <v>23</v>
      </c>
      <c r="B27">
        <v>12550</v>
      </c>
      <c r="C27" s="1">
        <f t="shared" si="1"/>
        <v>10981.574999999999</v>
      </c>
      <c r="D27" s="1">
        <f t="shared" si="2"/>
        <v>500</v>
      </c>
      <c r="E27" s="1"/>
      <c r="F27" s="1">
        <f t="shared" si="3"/>
        <v>24031.574999999997</v>
      </c>
      <c r="G27" s="1">
        <f t="shared" si="4"/>
        <v>120.15787499999996</v>
      </c>
      <c r="H27" s="1">
        <f t="shared" si="5"/>
        <v>120.15787499999996</v>
      </c>
      <c r="I27" s="1">
        <f t="shared" si="6"/>
        <v>160.21049999999997</v>
      </c>
      <c r="J27" s="1">
        <f t="shared" si="0"/>
        <v>160.21049999999997</v>
      </c>
      <c r="K27" s="1">
        <f t="shared" si="7"/>
        <v>40.05262499999999</v>
      </c>
      <c r="L27" s="1"/>
      <c r="M27" s="1">
        <f t="shared" si="8"/>
        <v>120.15787499999996</v>
      </c>
      <c r="N27" s="1">
        <f t="shared" si="9"/>
        <v>0</v>
      </c>
      <c r="O27" s="1">
        <f t="shared" si="10"/>
        <v>0</v>
      </c>
      <c r="P27" s="1">
        <f t="shared" si="11"/>
        <v>120.15787499999996</v>
      </c>
      <c r="Q27" s="1"/>
      <c r="R27" s="1">
        <f t="shared" si="12"/>
        <v>120.15787499999996</v>
      </c>
      <c r="S27" s="1">
        <f t="shared" si="13"/>
        <v>0</v>
      </c>
      <c r="T27" s="1">
        <f t="shared" si="14"/>
        <v>0</v>
      </c>
      <c r="U27" s="1">
        <f t="shared" si="15"/>
        <v>120.15787499999996</v>
      </c>
    </row>
    <row r="28" spans="1:21" ht="12.75">
      <c r="A28">
        <v>24</v>
      </c>
      <c r="B28">
        <v>12950</v>
      </c>
      <c r="C28" s="1">
        <f t="shared" si="1"/>
        <v>11318.175</v>
      </c>
      <c r="D28" s="1">
        <f t="shared" si="2"/>
        <v>500</v>
      </c>
      <c r="E28" s="1"/>
      <c r="F28" s="1">
        <f t="shared" si="3"/>
        <v>24768.175</v>
      </c>
      <c r="G28" s="1">
        <f t="shared" si="4"/>
        <v>123.840875</v>
      </c>
      <c r="H28" s="1">
        <f t="shared" si="5"/>
        <v>123.840875</v>
      </c>
      <c r="I28" s="1">
        <f t="shared" si="6"/>
        <v>165.12116666666665</v>
      </c>
      <c r="J28" s="1">
        <f t="shared" si="0"/>
        <v>165.12116666666665</v>
      </c>
      <c r="K28" s="1">
        <f t="shared" si="7"/>
        <v>41.28029166666666</v>
      </c>
      <c r="L28" s="1"/>
      <c r="M28" s="1">
        <f t="shared" si="8"/>
        <v>123.840875</v>
      </c>
      <c r="N28" s="1">
        <f t="shared" si="9"/>
        <v>0</v>
      </c>
      <c r="O28" s="1">
        <f t="shared" si="10"/>
        <v>0</v>
      </c>
      <c r="P28" s="1">
        <f t="shared" si="11"/>
        <v>123.840875</v>
      </c>
      <c r="Q28" s="1"/>
      <c r="R28" s="1">
        <f t="shared" si="12"/>
        <v>123.840875</v>
      </c>
      <c r="S28" s="1">
        <f t="shared" si="13"/>
        <v>0</v>
      </c>
      <c r="T28" s="1">
        <f t="shared" si="14"/>
        <v>0</v>
      </c>
      <c r="U28" s="1">
        <f t="shared" si="15"/>
        <v>123.840875</v>
      </c>
    </row>
    <row r="29" spans="1:21" ht="12.75">
      <c r="A29">
        <v>25</v>
      </c>
      <c r="B29" s="2">
        <v>13350</v>
      </c>
      <c r="C29" s="1">
        <f t="shared" si="1"/>
        <v>11654.775</v>
      </c>
      <c r="D29" s="1">
        <f t="shared" si="2"/>
        <v>500</v>
      </c>
      <c r="E29" s="1"/>
      <c r="F29" s="1">
        <f t="shared" si="3"/>
        <v>25504.775</v>
      </c>
      <c r="G29" s="1">
        <f t="shared" si="4"/>
        <v>127.523875</v>
      </c>
      <c r="H29" s="1">
        <f t="shared" si="5"/>
        <v>127.523875</v>
      </c>
      <c r="I29" s="1">
        <f t="shared" si="6"/>
        <v>170.03183333333334</v>
      </c>
      <c r="J29" s="1">
        <f t="shared" si="0"/>
        <v>170.03183333333334</v>
      </c>
      <c r="K29" s="1">
        <f t="shared" si="7"/>
        <v>42.507958333333335</v>
      </c>
      <c r="L29" s="1"/>
      <c r="M29" s="1">
        <f t="shared" si="8"/>
        <v>127.523875</v>
      </c>
      <c r="N29" s="1">
        <f t="shared" si="9"/>
        <v>0</v>
      </c>
      <c r="O29" s="1">
        <f t="shared" si="10"/>
        <v>0</v>
      </c>
      <c r="P29" s="1">
        <f t="shared" si="11"/>
        <v>127.523875</v>
      </c>
      <c r="Q29" s="1"/>
      <c r="R29" s="1">
        <f t="shared" si="12"/>
        <v>127.523875</v>
      </c>
      <c r="S29" s="1">
        <f t="shared" si="13"/>
        <v>0</v>
      </c>
      <c r="T29" s="1">
        <f t="shared" si="14"/>
        <v>0</v>
      </c>
      <c r="U29" s="1">
        <f t="shared" si="15"/>
        <v>127.523875</v>
      </c>
    </row>
    <row r="30" spans="1:21" ht="12.75">
      <c r="A30">
        <v>26</v>
      </c>
      <c r="B30" s="2">
        <v>13750</v>
      </c>
      <c r="C30" s="1">
        <f t="shared" si="1"/>
        <v>11991.374999999998</v>
      </c>
      <c r="D30" s="1">
        <f t="shared" si="2"/>
        <v>500</v>
      </c>
      <c r="E30" s="1"/>
      <c r="F30" s="1">
        <f t="shared" si="3"/>
        <v>26241.375</v>
      </c>
      <c r="G30" s="1">
        <f t="shared" si="4"/>
        <v>131.206875</v>
      </c>
      <c r="H30" s="1">
        <f t="shared" si="5"/>
        <v>131.206875</v>
      </c>
      <c r="I30" s="1">
        <f t="shared" si="6"/>
        <v>174.9425</v>
      </c>
      <c r="J30" s="1">
        <f t="shared" si="0"/>
        <v>174.9425</v>
      </c>
      <c r="K30" s="1">
        <f t="shared" si="7"/>
        <v>43.735625</v>
      </c>
      <c r="L30" s="1"/>
      <c r="M30" s="1">
        <f t="shared" si="8"/>
        <v>131.206875</v>
      </c>
      <c r="N30" s="1">
        <f t="shared" si="9"/>
        <v>0</v>
      </c>
      <c r="O30" s="1">
        <f t="shared" si="10"/>
        <v>0</v>
      </c>
      <c r="P30" s="1">
        <f t="shared" si="11"/>
        <v>131.206875</v>
      </c>
      <c r="Q30" s="1"/>
      <c r="R30" s="1">
        <f t="shared" si="12"/>
        <v>131.206875</v>
      </c>
      <c r="S30" s="1">
        <f t="shared" si="13"/>
        <v>0</v>
      </c>
      <c r="T30" s="1">
        <f t="shared" si="14"/>
        <v>0</v>
      </c>
      <c r="U30" s="1">
        <f t="shared" si="15"/>
        <v>131.206875</v>
      </c>
    </row>
    <row r="31" spans="1:21" ht="12.75">
      <c r="A31">
        <v>27</v>
      </c>
      <c r="B31" s="2">
        <v>14150</v>
      </c>
      <c r="C31" s="1">
        <f t="shared" si="1"/>
        <v>12327.974999999999</v>
      </c>
      <c r="D31" s="1">
        <f t="shared" si="2"/>
        <v>500</v>
      </c>
      <c r="E31" s="1"/>
      <c r="F31" s="1">
        <f t="shared" si="3"/>
        <v>26977.975</v>
      </c>
      <c r="G31" s="1">
        <f t="shared" si="4"/>
        <v>134.889875</v>
      </c>
      <c r="H31" s="1">
        <f t="shared" si="5"/>
        <v>134.889875</v>
      </c>
      <c r="I31" s="1">
        <f t="shared" si="6"/>
        <v>179.85316666666665</v>
      </c>
      <c r="J31" s="1">
        <f t="shared" si="0"/>
        <v>179.85316666666665</v>
      </c>
      <c r="K31" s="1">
        <f t="shared" si="7"/>
        <v>44.96329166666666</v>
      </c>
      <c r="L31" s="1"/>
      <c r="M31" s="1">
        <f t="shared" si="8"/>
        <v>134.889875</v>
      </c>
      <c r="N31" s="1">
        <f t="shared" si="9"/>
        <v>0</v>
      </c>
      <c r="O31" s="1">
        <f t="shared" si="10"/>
        <v>0</v>
      </c>
      <c r="P31" s="1">
        <f t="shared" si="11"/>
        <v>134.889875</v>
      </c>
      <c r="Q31" s="1"/>
      <c r="R31" s="1">
        <f t="shared" si="12"/>
        <v>134.889875</v>
      </c>
      <c r="S31" s="1">
        <f t="shared" si="13"/>
        <v>0</v>
      </c>
      <c r="T31" s="1">
        <f t="shared" si="14"/>
        <v>0</v>
      </c>
      <c r="U31" s="1">
        <f t="shared" si="15"/>
        <v>134.889875</v>
      </c>
    </row>
    <row r="32" ht="12.75">
      <c r="A32" t="s">
        <v>17</v>
      </c>
    </row>
    <row r="33" spans="1:9" s="3" customFormat="1" ht="24.75" customHeight="1">
      <c r="A33" s="11" t="s">
        <v>12</v>
      </c>
      <c r="B33" s="11"/>
      <c r="C33" s="11"/>
      <c r="D33" s="11"/>
      <c r="E33" s="11"/>
      <c r="F33" s="11"/>
      <c r="G33" s="11"/>
      <c r="H33" s="11"/>
      <c r="I33" s="11"/>
    </row>
  </sheetData>
  <sheetProtection password="CC6C" sheet="1" objects="1" scenarios="1"/>
  <mergeCells count="1">
    <mergeCell ref="A33:I33"/>
  </mergeCells>
  <conditionalFormatting sqref="D2">
    <cfRule type="cellIs" priority="1" dxfId="0" operator="between" stopIfTrue="1">
      <formula>7</formula>
      <formula>10</formula>
    </cfRule>
  </conditionalFormatting>
  <conditionalFormatting sqref="C2">
    <cfRule type="cellIs" priority="2" dxfId="0" operator="between" stopIfTrue="1">
      <formula>100</formula>
      <formula>1000</formula>
    </cfRule>
  </conditionalFormatting>
  <dataValidations count="3">
    <dataValidation showInputMessage="1" showErrorMessage="1" sqref="D2"/>
    <dataValidation type="whole" showInputMessage="1" showErrorMessage="1" sqref="C2">
      <formula1>100</formula1>
      <formula2>1000</formula2>
    </dataValidation>
    <dataValidation type="whole" allowBlank="1" showInputMessage="1" showErrorMessage="1" sqref="B2">
      <formula1>2</formula1>
      <formula2>26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dcterms:created xsi:type="dcterms:W3CDTF">1996-10-14T23:33:28Z</dcterms:created>
  <dcterms:modified xsi:type="dcterms:W3CDTF">2013-07-07T12:52:48Z</dcterms:modified>
  <cp:category/>
  <cp:version/>
  <cp:contentType/>
  <cp:contentStatus/>
</cp:coreProperties>
</file>